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DIP" sheetId="1" r:id="rId1"/>
    <sheet name="DOGAMI" sheetId="2" r:id="rId2"/>
    <sheet name="NOAA" sheetId="3" r:id="rId3"/>
    <sheet name="FNMOC" sheetId="4" r:id="rId4"/>
    <sheet name="OCNMS " sheetId="5" r:id="rId5"/>
    <sheet name="ODA" sheetId="6" r:id="rId6"/>
    <sheet name="ODF&amp;W" sheetId="7" r:id="rId7"/>
    <sheet name="OHSU" sheetId="8" r:id="rId8"/>
    <sheet name="OSU" sheetId="9" r:id="rId9"/>
    <sheet name="SSNERR" sheetId="10" r:id="rId10"/>
    <sheet name="USACE" sheetId="11" r:id="rId11"/>
    <sheet name="UW" sheetId="12" r:id="rId12"/>
    <sheet name="WDF&amp;W" sheetId="13" r:id="rId13"/>
    <sheet name="WDE" sheetId="14" r:id="rId14"/>
    <sheet name="WET Labs" sheetId="15" r:id="rId15"/>
    <sheet name="WSDH" sheetId="16" r:id="rId16"/>
  </sheets>
  <definedNames/>
  <calcPr fullCalcOnLoad="1"/>
</workbook>
</file>

<file path=xl/sharedStrings.xml><?xml version="1.0" encoding="utf-8"?>
<sst xmlns="http://schemas.openxmlformats.org/spreadsheetml/2006/main" count="2345" uniqueCount="764">
  <si>
    <t>Coastal Data Information Center (http://cdip.ucsd.edu/)</t>
  </si>
  <si>
    <t>Data Description</t>
  </si>
  <si>
    <t>Data Type</t>
  </si>
  <si>
    <t>Time Span</t>
  </si>
  <si>
    <t>Sample Resolution</t>
  </si>
  <si>
    <t>Sample Type</t>
  </si>
  <si>
    <t>Station ID or Description</t>
  </si>
  <si>
    <t>Station Location</t>
  </si>
  <si>
    <t>Data URL</t>
  </si>
  <si>
    <t>Data Format</t>
  </si>
  <si>
    <t>Name</t>
  </si>
  <si>
    <t>Affiliation</t>
  </si>
  <si>
    <t>Contact</t>
  </si>
  <si>
    <t>Data Manager and Contact</t>
  </si>
  <si>
    <t>Station 46211 - Grays Harbor, WA (036) is part of the Coastal Data Information Program (CDIP)</t>
  </si>
  <si>
    <t>Hydrographic Data</t>
  </si>
  <si>
    <t>Last 45 Days</t>
  </si>
  <si>
    <t>30 min</t>
  </si>
  <si>
    <t>Wave Height, Dominant Wave Period, Average Period, Mean Wave Direction, Water Temperature</t>
  </si>
  <si>
    <t>Station 46211 - Grays Harbor, WA (036)</t>
  </si>
  <si>
    <t xml:space="preserve">
46.86 N 124.24 W (46°51'24" N 124°14'40" W)</t>
  </si>
  <si>
    <t>ASCII</t>
  </si>
  <si>
    <t>Coastal Data Information Program (CDIP)</t>
  </si>
  <si>
    <t>Scripps Institution of Oceanography</t>
  </si>
  <si>
    <t>Scripps Institution of Oceanography                           9500 Gilman Drive La Jolla, CA 92093-0214                                   Tel: 858-534-3032</t>
  </si>
  <si>
    <t>National Data Buoy Center
1007 Balch Blvd.
Stennis Space Center, MS 39529
228-688-2805</t>
  </si>
  <si>
    <t>Station 46229 - UMPQUA OFFSHORE, OR (139) is part of the Coastal Data Information Program (CDIP)</t>
  </si>
  <si>
    <t>Significant Wave Height, Swell Height, Swell Period, Swell Direction, Wind Wave Height, Wind Wave Period, Wind Wave Direction, Wave Steepness, Average Wave Period</t>
  </si>
  <si>
    <t>Station 46229 - UMPQUA OFFSHORE, OR (139)</t>
  </si>
  <si>
    <t>43.77 N 124.55 W (43°46'10" N 124°33'02" W)</t>
  </si>
  <si>
    <t>http://www.ndbc.noaa.gov/data/realtime2/46229.txt</t>
  </si>
  <si>
    <t>The Oregon Department of Geology and Mineral Industries</t>
  </si>
  <si>
    <t>Beach Shoreline Information (Rockaway littoral cell)</t>
  </si>
  <si>
    <t>Topographic Data</t>
  </si>
  <si>
    <t>1997 - present</t>
  </si>
  <si>
    <t>1997, 1998, 2002, 2004-present (seasonal surveys)</t>
  </si>
  <si>
    <t>Cross-shore beach profile changes (1 km spatial resolution), contour changes, MHHW shorelines</t>
  </si>
  <si>
    <t>Bayocean Spit (1-7), Rockaway (1-10), Nehalem Spit (1-8)</t>
  </si>
  <si>
    <t>25 stations between Cape Meares and Neahkahnie Mtn, Tillamook County, Oregon</t>
  </si>
  <si>
    <t>http://www.oregongeology.com/sub/Nanoos1/Beach%20profiles/Rockaway_Cell.htm</t>
  </si>
  <si>
    <t>Graphics (PNG files), CSV files on request</t>
  </si>
  <si>
    <t>Oregon Beach and Shoreline Mapping and Analysis Program</t>
  </si>
  <si>
    <t>Oregon Department of Geology and Mineral Industries</t>
  </si>
  <si>
    <t>Dr. Jonathan Allan (541-270-1769), 313 SW 2nd, Suite D, Newport, OR97365, jonathan.allan@dogami.state.or.us</t>
  </si>
  <si>
    <t>Beach Shoreline Information (Neskowin littoral cell)</t>
  </si>
  <si>
    <t>1997, 1998, 2002, 2006-present (seasonal surveys)</t>
  </si>
  <si>
    <t>Cross-shore beach profile changes (~1 km spatial resolution), contour changes, MHHW shorelines</t>
  </si>
  <si>
    <t>Neskowin (1-8), Nehalem Spit (9-15)</t>
  </si>
  <si>
    <t>15 stations between Cascade Head and Cape Kiwanda, Tillamook County, Oregon</t>
  </si>
  <si>
    <t>http://www.oregongeology.com/sub/Nanoos1/Beach%20profiles/Neskowin_Cell.htm</t>
  </si>
  <si>
    <t>Beach Shoreline Information (Clatsop Plains)</t>
  </si>
  <si>
    <t>1997-present (seasonal surveys)</t>
  </si>
  <si>
    <t>Cross-shore beach profile changes, MHHW shorelines, Bathymetric and topographic surveys</t>
  </si>
  <si>
    <t>Seaside, Delray, Rilea, Kim, Iredale, Eastjetty</t>
  </si>
  <si>
    <t>6 profile stations: Tillamook Head and Columbia River, Clatsop County, Oregon.  Three bathymetric and topographic stations (Seaside, Rilea, and Eastjetty)</t>
  </si>
  <si>
    <t>http://www.oregongeology.com/sub/Nanoos1/Beach%20profiles/Clatsop_SubCell.htm, http://www.ecy.wa.gov/programs/sea/swces/research/change/monitoring/maps/profile_cp.htm</t>
  </si>
  <si>
    <t>Oregon Beach and Shoreline Mapping and Analysis Program, Southwest Washington Coastal Erosion Study</t>
  </si>
  <si>
    <t>Oregon Department of Geology and Mineral Industries, Washington Department of Ecology</t>
  </si>
  <si>
    <t>Dr. Jonathan Allan (541-270-1769), 313 SW 2nd, Suite D, Newport, OR97365, jonathan.allan@dogami.state.or.us, Dr. George Kaminsky (360-407-6797),  PO Box 47775,  Olympia, WA 98504-7775, gkam461@ecy.wa.gov</t>
  </si>
  <si>
    <t>Beach Shoreline Information (Beverly Beach littoral cell)</t>
  </si>
  <si>
    <t>1997, 1998, 2002, 2007-present (bi-annual surveys)</t>
  </si>
  <si>
    <t>Beverly (1-15)</t>
  </si>
  <si>
    <t>15 stations between Yaquina Head and Otter Rock, Lincoln County, Oregon</t>
  </si>
  <si>
    <t>http://www.oregongeology.com/sub/Nanoos1/Beach%20profiles/Beverly_Cell.htm</t>
  </si>
  <si>
    <t>Beach Shoreline Information (Newport littoral cell)</t>
  </si>
  <si>
    <t>Yachats (1-18), Alsea (1-11), Southbeach (12-30), Newport (1-10)</t>
  </si>
  <si>
    <t>58 stations between Yachats and Yaquina Head, Lincoln County, Oregon</t>
  </si>
  <si>
    <t>http://www.oregongeology.com/sub/Nanoos1/Beach%20profiles/Newport_Cell.htm</t>
  </si>
  <si>
    <t>National Data Buoy Center (http://www.ndbc.noaa.gov)</t>
  </si>
  <si>
    <t>Station CHYW1 is part of the NOS Water Level Observation Network</t>
  </si>
  <si>
    <t>6 min</t>
  </si>
  <si>
    <t>Water Temperature</t>
  </si>
  <si>
    <t>Station CHYW1 - 9449424 - Cherry Point, WA</t>
  </si>
  <si>
    <t>48.86 N 122.76 W (48°51'48" N 122°45'30" W)</t>
  </si>
  <si>
    <t>National Ocean Service</t>
  </si>
  <si>
    <t>NOAA</t>
  </si>
  <si>
    <t>Ph: (301) 713-3060
Email: nos.info@noaa.gov</t>
  </si>
  <si>
    <t>Station FRDW1 is part of the NOS Water Level Observation Network</t>
  </si>
  <si>
    <t>Station FRDW1 - 9449880 - Friday Harbor, WA</t>
  </si>
  <si>
    <t>48.55 N 123.01 W (48°32'48" N 123°00'36" W)</t>
  </si>
  <si>
    <t>Station PBFW1 is part of the National Estuarine Research Reserve System</t>
  </si>
  <si>
    <t>Meteorological Data</t>
  </si>
  <si>
    <t>15 min</t>
  </si>
  <si>
    <t>Wind Spd, Wind Dir, Dew Pt, Baro Press, Air Temp</t>
  </si>
  <si>
    <t>Station PBFW1 - Padilla Bay Reserve, WA</t>
  </si>
  <si>
    <t>48.4642 N 122.468 W (48°27'51" N 122°28'5" W)</t>
  </si>
  <si>
    <t>National Estuarine Research Reserve System</t>
  </si>
  <si>
    <t>Whitley Saumweber   
IOOS Coordinator Whitley.Saumweber@noaa.gov 301-713-3155 (x 132)</t>
  </si>
  <si>
    <t>Station PBLW1 - Joe Leary Slough is part of the National Estuarine Research Reserve System</t>
  </si>
  <si>
    <t>Water Temp, Salinity, Conductivity, Dissolved oxygen as a percentage,
Dissolved oxygen in parts per million, Turbidity, pH</t>
  </si>
  <si>
    <t>Station PBLW1 - Joe Leary Slough, Padilla Bay Reserve, WA</t>
  </si>
  <si>
    <t>48.5181 N 122.473 W (48°31'5" N 122°28'23" W)</t>
  </si>
  <si>
    <t>Station 46087 - Neah Bay, WA is owned and maintained by National Data Buoy Center</t>
  </si>
  <si>
    <t>Meteorological and Hydrographic Data</t>
  </si>
  <si>
    <t>Wind Dir, Wind Spd, Gust Spd, Sig. Wave Height, Dominant Wave Period, Ave Wave Period, Mean Wave Dir, Sea Level Pressure, Air Temp, Sea Surface Temperature,
Dewpoint Temp.</t>
  </si>
  <si>
    <t>Station 46087 - Neah Bay, WA (Traffic Separation Lighted Buoy)</t>
  </si>
  <si>
    <t>48.49 N 124.73 W (48°29'38" N 124°43'38" W)</t>
  </si>
  <si>
    <t>http://www.ndbc.noaa.gov/data/realtime2/46087.txt</t>
  </si>
  <si>
    <t>National Data Buoy Center</t>
  </si>
  <si>
    <t>Station 46088 - New Dungeness, WA is owned and maintained by National Data Buoy Center</t>
  </si>
  <si>
    <t>Station 46088 - New Dungeness, WA (Hein Bank)</t>
  </si>
  <si>
    <t>48.33 N 123.17 W (48°20'0" N 123°10'0" W)</t>
  </si>
  <si>
    <t>http://www.ndbc.noaa.gov/data/realtime2/46088.txt</t>
  </si>
  <si>
    <t>Station SISW1 - Smith Island, WA is owned and maintained by National Data Buoy Center</t>
  </si>
  <si>
    <t>60 min</t>
  </si>
  <si>
    <t>Wind Spd, Wind Dir, Gust Spd, Dew Pt, Baro Press, Air Temp</t>
  </si>
  <si>
    <t>Station SISW1 - Smith Island, WA</t>
  </si>
  <si>
    <t>48.32 N 122.84 W (48°19'06" N 122°50'36" W)</t>
  </si>
  <si>
    <t>http://www.ndbc.noaa.gov/data/realtime2/SISW1.txt</t>
  </si>
  <si>
    <t>Station TTIW1 - Tatoosh Island, WA is owned and maintained by National Data Buoy Center</t>
  </si>
  <si>
    <t>Station TTIW1 - Tatoosh Island, WA</t>
  </si>
  <si>
    <t>48.39 N 124.74 W (48°23'30" N 124°44'06" W)</t>
  </si>
  <si>
    <t>http://www.ndbc.noaa.gov/data/realtime2/TTIW1.txt</t>
  </si>
  <si>
    <t>Station NEAW1 - 9443090 - Neah Bay, WA is  part of the NOS Water Level Observation Network</t>
  </si>
  <si>
    <t>Wind Spd, Wind Dir, Gust Spd, Dew Pt, Baro Press, Air Temp, Water Temp</t>
  </si>
  <si>
    <t>Station NEAW1 - 9443090 - Neah Bay, WA</t>
  </si>
  <si>
    <t>48.37 N 124.62 W (48°22'06" N 124°37'00" W)</t>
  </si>
  <si>
    <t>http://www.ndbc.noaa.gov/data/realtime2/NEAW1.txt</t>
  </si>
  <si>
    <t>Station PTAW1 - 9444090 - Port Angeles, WA is part of the NOS Water Level Observation Network</t>
  </si>
  <si>
    <t>Station PTAW1 - 9444090 - Port Angeles, WA</t>
  </si>
  <si>
    <t>48.13 N 123.44 W (48°07'30" N 123°26'24" W)</t>
  </si>
  <si>
    <t>http://www.ndbc.noaa.gov/data/realtime2/PTAW1.txt</t>
  </si>
  <si>
    <t>Station PTWW1 - 9444900 - Port Townsend, WA is part of the NOS Water Level Observation Network</t>
  </si>
  <si>
    <t>Station PTWW1 - 9444900 - Port Townsend, WA</t>
  </si>
  <si>
    <t>48.11 N 122.76 W (48°06'42" N 122°45'30" W)</t>
  </si>
  <si>
    <t>http://www.ndbc.noaa.gov/data/realtime2/PTWW1.txt</t>
  </si>
  <si>
    <t>Station LAPW1 - 9442396 - La Push, WA is  part of the NOS Water Level Observation Network</t>
  </si>
  <si>
    <t>Wind Spd, Wind Dir, Gust Spd, Baro Press, Air Temp</t>
  </si>
  <si>
    <t>Station LAPW1 - 9442396 - La Push, WA</t>
  </si>
  <si>
    <t>47.91 N 124.64 W (47°54'47" N 124°38'13" W)</t>
  </si>
  <si>
    <t>http://www.ndbc.noaa.gov/data/realtime2/LAPW1.txt</t>
  </si>
  <si>
    <t>Station DESW1 - Destruction Is., WA is owned and maintained by National Data Buoy Center</t>
  </si>
  <si>
    <t>Station DESW1 - Destruction Is., WA</t>
  </si>
  <si>
    <t>47.675 N 124.485 W (47°40'30" N 124°29'6" W)</t>
  </si>
  <si>
    <t>http://www.ndbc.noaa.gov/data/realtime2/DESW1.txt</t>
  </si>
  <si>
    <t>Station WPOW1 - West Point, WA is owned and maintained by National Data Buoy Center</t>
  </si>
  <si>
    <t>Wind Spd, Wind Dir, Gust Spd, Dew Pt, Baro Press, Air Temp, Wind Chill, Dew Pt</t>
  </si>
  <si>
    <t>Station WPOW1 - West Point, WA</t>
  </si>
  <si>
    <t>47.66 N 122.44 W (47°39'44" N 122°26'09" W)</t>
  </si>
  <si>
    <t>http://www.ndbc.noaa.gov/data/realtime2/WPOW1.txt</t>
  </si>
  <si>
    <t>Station EBSW1 - 9447130 - Seattle, WA is  part of the NOS Water Level Observation Network</t>
  </si>
  <si>
    <t>Wind Spd, Wind Dir, Gust Spd, Baro Press, Air Temp, Water Temp, Wind Chill</t>
  </si>
  <si>
    <t>Station EBSW1 - 9447130 - Seattle, WA</t>
  </si>
  <si>
    <t>47.61 N 122.34 W (47°36'18" N 122°20'18" W)</t>
  </si>
  <si>
    <t>http://www.ndbc.noaa.gov/data/realtime2/EBSW1.txt</t>
  </si>
  <si>
    <t>Station 46041 - CAPE ELIZABETH- 45NM Northwest of Aberdeen, WA is owned and maintained by National Data Buoy Center</t>
  </si>
  <si>
    <t>Wind Dir, Wind Spd, Gust Spd, Sig. Wave Height, Dominant Wave Period, Ave Wave Period, Mean Wave Dir, Sea Level Pressure, Air Temp, Sea Surface Temperature</t>
  </si>
  <si>
    <t>Station 46041 - CAPE ELIZABETH- 45NM Northwest of Aberdeen, WA</t>
  </si>
  <si>
    <t>47.34 N 124.75 W (47°20'10" N 124°44'50" W)</t>
  </si>
  <si>
    <t>http://www.ndbc.noaa.gov/data/realtime2/46041.txt</t>
  </si>
  <si>
    <t>Station TCNW1 - 9446484 - Tacoma, WA is  part of the NOS Water Level Observation Network</t>
  </si>
  <si>
    <t>Baro Press, Water Temp</t>
  </si>
  <si>
    <t>Station TCNW1 - 9446484 - Tacoma, WA</t>
  </si>
  <si>
    <t>47.27 N 122.41 W (47°16'00" N 122°24'48" W)</t>
  </si>
  <si>
    <t>http://www.ndbc.noaa.gov/data/realtime2/TCNW1.txt</t>
  </si>
  <si>
    <t>Station TOKW1 - 9440910 - Toke Point, WA is  part of the NOS Water Level Observation Network</t>
  </si>
  <si>
    <t>Wind Spd, Wind Dir, Gust Spd, Baro Press, Air Temp, Water Temp</t>
  </si>
  <si>
    <t>Station TOKW1 - 9440910 - Toke Point, WA</t>
  </si>
  <si>
    <t>46.71 N 123.97 W (46°42'30" N 123°57'54" W)</t>
  </si>
  <si>
    <t>http://www.ndbc.noaa.gov/data/realtime2/TOKW1.txt</t>
  </si>
  <si>
    <t>Station 46029 - COL RIVER BAR - 78NM South Southwest of Aberdeen, WA is owned and maintained by National Data Buoy Center</t>
  </si>
  <si>
    <t>Wind Dir, Wind Spd, Gust Spd, Sig. Wave Height, Dominant Wave Period, Ave Wave Period, Mean Wave Dir, Sea Level Pressure, Air Temp, Sea Surface Temperature,
Dewpoint Temp., Wind Chill</t>
  </si>
  <si>
    <t>Station 46029 - COL RIVER BAR - 78NM South Southwest of Aberdeen, WA</t>
  </si>
  <si>
    <t>46.14 N 124.51 W (46°8'37" N 124°30'37" W)</t>
  </si>
  <si>
    <t>http://www.ndbc.noaa.gov/data/realtime2/46029.txt</t>
  </si>
  <si>
    <t>Station ASTO3 - 9439040 - Astoria, OR is  part of the NOS Water Level Observation Network</t>
  </si>
  <si>
    <t>Station ASTO3 - 9439040 - Astoria, OR</t>
  </si>
  <si>
    <t>46.21 N 123.77 W (46°12'30" N 123°46'00" W)</t>
  </si>
  <si>
    <t>http://www.ndbc.noaa.gov/data/realtime2/ASTO3.txt</t>
  </si>
  <si>
    <t>Station LOPW1 - 9440422 - Longview, WA is  part of the NOS Water Level Observation Network</t>
  </si>
  <si>
    <t>Station LOPW1 - 9440422 - Longview, WA</t>
  </si>
  <si>
    <t>46.11 N 122.96 W (46°06'30" N 122°57'24" W)</t>
  </si>
  <si>
    <t>http://www.ndbc.noaa.gov/data/realtime2/LOPW1.txt</t>
  </si>
  <si>
    <t>Station DMNO3 - Desdemona Sands Light, OR is owned and maintained by CORIE</t>
  </si>
  <si>
    <t>NO RECENT REPORTS</t>
  </si>
  <si>
    <t>Wind Spd, Wind Dir, Baro Press, Air Temp</t>
  </si>
  <si>
    <t>Station DMNO3 - Desdemona Sands Light, OR</t>
  </si>
  <si>
    <t>46.23 N 123.96 W (46°13'32" N 123°57'18" W)</t>
  </si>
  <si>
    <t>http://www.ndbc.noaa.gov/station_page.php?station=dmno3</t>
  </si>
  <si>
    <t>CORIE</t>
  </si>
  <si>
    <t>OHSU</t>
  </si>
  <si>
    <t xml:space="preserve">Center for Coastal and Land-Margin Research
Department of Environmental &amp; Biomolecular Systems
OGI School of Science &amp; Engineering
Oregon Health &amp; Science University
20000 NW Walker Rd. 
Beaverton, Oregon 97006 USA
Phone: (503) 748-1147
</t>
  </si>
  <si>
    <t>Station MLTO3 - Marsh Island, OR is owned and maintained by CORIE</t>
  </si>
  <si>
    <t>Wind Spd, Wind Dir, Gust Spd</t>
  </si>
  <si>
    <t>Station MLTO3 - Marsh Island, OR</t>
  </si>
  <si>
    <t>46.21 N 123.62 W (46°12'51" N 123°37'12" W)</t>
  </si>
  <si>
    <t>http://www.ndbc.noaa.gov/station_page.php?station=mlto3</t>
  </si>
  <si>
    <t>Station TLBO3 - 9437540 - Garibaldi, Tillamook Bay, OR is  part of the NOS Water Level Observation Network</t>
  </si>
  <si>
    <t>Station TLBO3 - 9437540 - Garibaldi, Tillamook Bay, OR</t>
  </si>
  <si>
    <t>45.555 N 123.912 W</t>
  </si>
  <si>
    <t>http://www.ndbc.noaa.gov/data/realtime2/TLBO3.txt</t>
  </si>
  <si>
    <t>Station 46089 - Tillamook, OR is owned and maintained by National Data Buoy Center</t>
  </si>
  <si>
    <t>Sig. Wave Height, Dominant Wave Period, Ave Wave Period, Mean Wave Dir, Sea Level Pressure, Air Temp, Sea Surface Temperature</t>
  </si>
  <si>
    <t>Station 46089 - Tillamook, OR</t>
  </si>
  <si>
    <t>45.91 N 125.76 W (45°54'28" N 125°45'37" W)</t>
  </si>
  <si>
    <t>http://www.ndbc.noaa.gov/data/realtime2/46089.txt</t>
  </si>
  <si>
    <t>Station 46094 - West of Newport NH-10, OR is owned and maintained by OrCOOS</t>
  </si>
  <si>
    <t>Wind Dir, Wind Spd, Sea Level Pressure, Air Temp, Relative Humidity, Radiation,
Ocean Temp., Conductivity, Salinity, Dissolved Oxygen.</t>
  </si>
  <si>
    <t>Station 46094 - West of Newport NH-10, OR</t>
  </si>
  <si>
    <t>44.63 N 124.30 W (44°38'00" N 124°18'13" W)</t>
  </si>
  <si>
    <t>http://www.ndbc.noaa.gov/station_page.php?station=46094</t>
  </si>
  <si>
    <t>OrCOOS</t>
  </si>
  <si>
    <t>Oregon State University</t>
  </si>
  <si>
    <t>Craig Risien
Oregon State University
104 COAS Admin Building
Corvallis, OR 97331
Tel: 541-737-9682
crisien@coas.oregonstate.edu</t>
  </si>
  <si>
    <t>Station 46050 - STONEWALL BANKS - 20NM West of Newport, OR is owned and maintained by National Data Buoy Center</t>
  </si>
  <si>
    <t>Sig. Wave Height, Dominant Wave Period, Ave Wave Period, Mean Wave Dir, Sea Level Pressure, Air Temp, Sea Surface Temperature, Wind Chill</t>
  </si>
  <si>
    <t>Station 46050 - STONEWALL BANKS - 20NM West of Newport, OR</t>
  </si>
  <si>
    <t>44.64 N 124.50 W (44°38'28" N 124°29'59" W)</t>
  </si>
  <si>
    <t>http://www.ndbc.noaa.gov/data/realtime2/46050.txt</t>
  </si>
  <si>
    <t>Station SBEO3 - 9435380 - South Beach, OR is  part of the NOS Water Level Observation Network</t>
  </si>
  <si>
    <t>Station SBEO3 - 9435380 - South Beach, OR</t>
  </si>
  <si>
    <t>44.63 N 124.04 W (44°37'30" N 124°02'36" W)</t>
  </si>
  <si>
    <t>Station NWPO3 - Newport, OR is owned and maintained by National Data Buoy Center</t>
  </si>
  <si>
    <t>Station NWPO3 - Newport, OR</t>
  </si>
  <si>
    <t>44.61 N 124.07 W (44°36'48" N 124°4'0" W)</t>
  </si>
  <si>
    <t>http://www.ndbc.noaa.gov/data/realtime2/NWPO3.txt</t>
  </si>
  <si>
    <t>Station CHAO3 - 9432780 - Charleston, OR is part of the NOS Water Level Observation Network</t>
  </si>
  <si>
    <t>Station CHAO3 - 9432780 - Charleston, OR</t>
  </si>
  <si>
    <t>43.35 N 124.32 W (43°20'42" N 124°19'18" W)</t>
  </si>
  <si>
    <t>http://www.ndbc.noaa.gov/data/realtime2/CHAO3.txt</t>
  </si>
  <si>
    <t>Station CARO3 - Cape Arago, OR is owned and maintained by National Data Buoy Center</t>
  </si>
  <si>
    <t>Station CARO3 - Cape Arago, OR</t>
  </si>
  <si>
    <t>43.34 N 124.38 W (43°20'30" N 124°22'30" W)</t>
  </si>
  <si>
    <t>http://www.ndbc.noaa.gov/data/realtime2/CARO3.txt</t>
  </si>
  <si>
    <t>Station CHNO3 - South Slough Reserve, OR is part of the National Estuarine Research Reserve System</t>
  </si>
  <si>
    <t>Station CHNO3 - South Slough Reserve, OR</t>
  </si>
  <si>
    <t>43.345 N 124.329 W (43°20'42" N 124°19'43" W)</t>
  </si>
  <si>
    <t>http://www.ndbc.noaa.gov/data/realtime2/CHNO3.txt</t>
  </si>
  <si>
    <t>Station SOQO3 - Valino Island, South Slough Reserve, OR is part of the National Estuarine Research Reserve System</t>
  </si>
  <si>
    <t>Station SOQO3 - Valino Island, South Slough Reserve, OR</t>
  </si>
  <si>
    <t>43.3172 N 124.322 W (43°19'2" N 124°19'18" W)</t>
  </si>
  <si>
    <t>http://www.ndbc.noaa.gov/station_page.php?station=soqo3</t>
  </si>
  <si>
    <t>Station CWQO3 - Charleston Bridge, South Slough Reserve, OR is part of the National Estuarine Research Reserve System</t>
  </si>
  <si>
    <t>Station CWQO3 - Charleston Bridge, South Slough Reserve, OR</t>
  </si>
  <si>
    <t>43.3378 N 124.321 W (43°20'16" N 124°19'14" W)</t>
  </si>
  <si>
    <t>http://www.ndbc.noaa.gov/data/realtime2/CWQO3.ocean</t>
  </si>
  <si>
    <t>Station 46015 - Port Orford - 16 NM West of Port Orford, OR is owned and maintained by National Data Buoy Center</t>
  </si>
  <si>
    <t>Station 46015 - Port Orford - 16 NM West of Port Orford, OR</t>
  </si>
  <si>
    <t>42.76 N 124.83 W (42°45'24" N 124°49'45" W)</t>
  </si>
  <si>
    <t>http://www.ndbc.noaa.gov/data/realtime2/46015.txt</t>
  </si>
  <si>
    <t>Station PORO3 - 9431647 - Port Orford, OR is  part of the NOS Water Level Observation Network</t>
  </si>
  <si>
    <t>Station PORO3 - 9431647 - Port Orford, OR</t>
  </si>
  <si>
    <t>42.74 N 124.5 W (42°44'24" N 124°29'48" W)</t>
  </si>
  <si>
    <t>http://www.ndbc.noaa.gov/data/realtime2/PORO3.txt</t>
  </si>
  <si>
    <t>Station 46027 - ST GEORGES - 8NM West Northwest of Crescent City, CA is owned and maintained by National Data Buoy Center</t>
  </si>
  <si>
    <t>Station 46027 - ST GEORGES - 8NM West Northwest of Crescent City, CA</t>
  </si>
  <si>
    <t>41.85 N 124.38 W (41°51'1" N 124°22'52" W)</t>
  </si>
  <si>
    <t>Station CECC1 - 9419750 - Crescent City, CA is part of the NOS Water Level Observation Network</t>
  </si>
  <si>
    <t>Station CECC1 - 9419750 - Crescent City, CA</t>
  </si>
  <si>
    <t>41.75 N 124.18 W (41°44'42" N 124°11'00" W)</t>
  </si>
  <si>
    <t>http://www.ndbc.noaa.gov/data/realtime2/CECC1.txt</t>
  </si>
  <si>
    <t>The CoastWatch West Coast Regional Node (http://coastwatch.pfel.noaa.gov/)</t>
  </si>
  <si>
    <t>Chlorophyll-a, Aqua MODIS, NPP, 0.0125 degrees, West US, EXPERIMENTAL</t>
  </si>
  <si>
    <t>Hydrographic Satellite Data</t>
  </si>
  <si>
    <t>2005-Present</t>
  </si>
  <si>
    <t>1-Day, 3-Day, 8-Day, 14-Day and Monthly; 0.0125 deg grid res.</t>
  </si>
  <si>
    <t>Chlorophyll-a</t>
  </si>
  <si>
    <t>Chlorophyll-a, Aqua MODIS</t>
  </si>
  <si>
    <t>US West Coast</t>
  </si>
  <si>
    <t>http://coastwatch.pfeg.noaa.gov/coastwatch/CWBrowser.jsp?get=gridData&amp;dataSet=TMWchla&amp;timePeriod=</t>
  </si>
  <si>
    <t>map (GIF, PDF), raster digital data (HDF, MAT, NetCDF), tabular digital data (ASCII), vector digital data (XYZ)</t>
  </si>
  <si>
    <t>Goddard Space Flight Center</t>
  </si>
  <si>
    <t>NASA</t>
  </si>
  <si>
    <t xml:space="preserve">Gene Feldman
NASA/Goddard Space Flight Center
Code 970.2
(301) 286-9428
gene.c.feldman@nasa.gov
</t>
  </si>
  <si>
    <t>Dave Foley
Tel: 831-648-0632
dave.foley@noaa.gov                                        NOAA CoastWatch, West Coast Regional Node
NOAA SWFSC Environmental Research Division (ERD), 1352 Lighthouse Ave.
Pacific Grove
CA 93950</t>
  </si>
  <si>
    <t>Chlorophyll-a, Aqua MODIS, OSU DB, 0.0125 degrees, West US</t>
  </si>
  <si>
    <t>2006-Present</t>
  </si>
  <si>
    <t>Pass, 1-Day, 3-Day, 8-Day, 14-Day; 0.0125 deg grid res.</t>
  </si>
  <si>
    <t>http://coastwatch.pfeg.noaa.gov/coastwatch/CWBrowser.jsp?get=gridData&amp;dataSet=TMYchla&amp;timePeriod=</t>
  </si>
  <si>
    <t>Oregon State University Remote Sensing Ocean Optics (ORSOO)</t>
  </si>
  <si>
    <t>Jasmine Nahorniak
Senior faculty research assistant
PH: (541) 737 3022
email: jasmine@coas.oregonstate.edu</t>
  </si>
  <si>
    <t>Chlorophyll-a, Terra MODIS, OSU DB, 0.0125 degrees, West US, EXPERIMENTAL</t>
  </si>
  <si>
    <t>1-Day, 3-Day, 8-Day, 14-Day; 0.0125 deg grid res.</t>
  </si>
  <si>
    <t>Chlorophyll-a, Terra MODIS</t>
  </si>
  <si>
    <t>http://coastwatch.pfeg.noaa.gov/coastwatch/CWBrowser.jsp?get=gridData&amp;dataSet=TMOchla&amp;timePeriod=</t>
  </si>
  <si>
    <t>Ekman Upwelling, QuikSCAT SeaWinds, 0.25 degrees, Global, Near Real Time</t>
  </si>
  <si>
    <t>Derived Hydrographic Satellite Data</t>
  </si>
  <si>
    <t>1-Day, 3-Day, 8-Day, 14-Day and Monthly; 0.25 deg grid res.</t>
  </si>
  <si>
    <t>Ekman Upwelling</t>
  </si>
  <si>
    <t>Ekman Upwelling, QuikSCAT SeaWinds</t>
  </si>
  <si>
    <t>http://coastwatch.pfeg.noaa.gov/coastwatch/CWBrowser.jsp?get=gridData&amp;dataSet=TQNwekm&amp;timePeriod=</t>
  </si>
  <si>
    <t>Jet Propulsion Laboratory</t>
  </si>
  <si>
    <t xml:space="preserve">Peter Falcon
Outreach Coordinator
Pedro.C.Falcon-III@jpl.nasa.gov
</t>
  </si>
  <si>
    <t>SST, NOAA GOES Imager, Day and Night, 0.05 degrees, Western Hemisphere</t>
  </si>
  <si>
    <t>2000-Present</t>
  </si>
  <si>
    <t>Pass, 1-Day, 3-Day, 5-Day, 8-Day, 14-Day and Monthly; 0.05 deg grid res.</t>
  </si>
  <si>
    <t>Sea Surface Temp</t>
  </si>
  <si>
    <t>SST, NOAA GOES Imager</t>
  </si>
  <si>
    <t>http://coastwatch.pfeg.noaa.gov/coastwatch/CWBrowser.jsp?get=gridData&amp;dataSet=TGAssta&amp;timePeriod=</t>
  </si>
  <si>
    <t>National Environmental Satellite and Data Information Service (NESDIS)</t>
  </si>
  <si>
    <t>NOAA/NESDIS</t>
  </si>
  <si>
    <t xml:space="preserve">Gregg Parent
NOAA / NESDIS Office of Satellite Operations
NSOF Bldg.
5200 Auth Road 
Suitland, MD 20746-4304
gregg.parent@noaa.gov
</t>
  </si>
  <si>
    <t>SST, NOAA POES AVHRR, LAC, 0.0125 degrees, West US, Day and Night</t>
  </si>
  <si>
    <t>1-Day, 3-Day, 8-Day, 14-Day and Monthly; 0.0125 deg spatial res.</t>
  </si>
  <si>
    <t>SST, NOAA POES AVHRR</t>
  </si>
  <si>
    <t>http://coastwatch.pfeg.noaa.gov/coastwatch/CWBrowser.jsp?get=gridData&amp;dataSet=TATssta&amp;timePeriod=</t>
  </si>
  <si>
    <t>Wind, QuikSCAT SeaWinds, 0.25 degrees, Global, Near Real Time, Meridional</t>
  </si>
  <si>
    <t>Meteorological Satellite Data</t>
  </si>
  <si>
    <t>1-Day, 3-Day, 4-Day, 8-Day, 14-Day and Monthly; 025 deg grid res.</t>
  </si>
  <si>
    <t>10m Winds</t>
  </si>
  <si>
    <t>Meridional Wind, QuikSCAT SeaWinds</t>
  </si>
  <si>
    <t>http://coastwatch.pfeg.noaa.gov/coastwatch/CWBrowser.jsp?get=gridData&amp;dataSet=TQNuy10&amp;timePeriod=</t>
  </si>
  <si>
    <t>NOAA CoastWatch, West Coast Regional Node
NOAA SWFSC Environmental Research Division (ERD), 1352 Lighthouse Ave.
Pacific Grove
CA 93950</t>
  </si>
  <si>
    <t>Wind, QuikSCAT SeaWinds, 0.25 degrees, Global, Near Real Time, Zonal</t>
  </si>
  <si>
    <t>Zonal Wind, QuikSCAT SeaWinds</t>
  </si>
  <si>
    <t>http://coastwatch.pfeg.noaa.gov/coastwatch/CWBrowser.jsp?get=gridData&amp;dataSet=TQNux10&amp;timePeriod=</t>
  </si>
  <si>
    <t>Wind Stress, QuikSCAT SeaWinds, 0.25 degrees, Global, Near Real Time, Meriodonal</t>
  </si>
  <si>
    <t>10m Wind Stress</t>
  </si>
  <si>
    <t>Meridional Wind Stress, QuikSCAT SeaWinds</t>
  </si>
  <si>
    <t>http://coastwatch.pfeg.noaa.gov/coastwatch/CWBrowser.jsp?get=gridData&amp;dataSet=TQNtauy&amp;timePeriod=</t>
  </si>
  <si>
    <t>Wind Stress, QuikSCAT SeaWinds, 0.25 degrees, Global, Near Real Time, Zonal</t>
  </si>
  <si>
    <t>Zonal Wind Stress, QuikSCAT SeaWinds</t>
  </si>
  <si>
    <t>http://coastwatch.pfeg.noaa.gov/coastwatch/CWBrowser.jsp?get=gridData&amp;dataSet=TQNtaux&amp;timePeriod=</t>
  </si>
  <si>
    <t>Wind Stress, QuikSCAT SeaWinds, 0.25 degrees, Global, Near Real Time, Curl</t>
  </si>
  <si>
    <t>10m Wind Stress Curl</t>
  </si>
  <si>
    <t>Wind Stress Curl, QuikSCAT SeaWinds</t>
  </si>
  <si>
    <t>http://coastwatch.pfeg.noaa.gov/coastwatch/CWBrowser.jsp?get=gridData&amp;dataSet=TQNcurl&amp;timePeriod=</t>
  </si>
  <si>
    <t>NCEP Central Operations (http://www.nco.ncep.noaa.gov/)</t>
  </si>
  <si>
    <t>NCEP Ensemble data</t>
  </si>
  <si>
    <t>Meteorological Model Fields</t>
  </si>
  <si>
    <t>00, 06, 12, 18 hour forcasts</t>
  </si>
  <si>
    <t>6 hours; 1 deg grid res.</t>
  </si>
  <si>
    <t>precipitation (precip)
precipitation probabilities (ensspf)
mean sea level pressure (prmsl)
rh 700 mb (rh700)
T 2 meters (t2m)
T Max, T Min (tmax, tmin)
T 850 mb (t850)
u-comp 10 meters, v-comp 10 meters (u10m, v10m)
u-comp 250 mb, v-comp 250 mb (u250, v250)
u-comp 500 mb, v-comp 500 mb (u500, v500)
u-comp 850 mb, v-comp 850 mb (u850, v850)
250 mb gp height (z250)
500 mb gp height (z500)
850 mb gp height (z850)
1000 mb gp height (z1000)</t>
  </si>
  <si>
    <t>N/A</t>
  </si>
  <si>
    <t>North America</t>
  </si>
  <si>
    <t>GRIB1 and GRIB2</t>
  </si>
  <si>
    <t>National Centers For Environmental Prediction</t>
  </si>
  <si>
    <t>Yuejian.Zhu@noaa.gov or Zoltan.Toth@noaa.gov</t>
  </si>
  <si>
    <t xml:space="preserve">NOAA/ National Weather Service
National Centers for Environmental Prediction
5200 Auth Road
Camp Springs, Maryland 20746
Zoltan Toth Zoltan.Toth@noaa.gov 
Mary Hart Mary.Hart@noaa.gov
</t>
  </si>
  <si>
    <t>Wave Ensemble Products Distribution</t>
  </si>
  <si>
    <t>Meteorological and Oceanographic Model Fields</t>
  </si>
  <si>
    <t>6 hours; 1.25°x1.° grid res.</t>
  </si>
  <si>
    <t>Wind speed, significant wave height and peak wave period</t>
  </si>
  <si>
    <t>Global</t>
  </si>
  <si>
    <t>GRIB1</t>
  </si>
  <si>
    <t>Hsuan.Chen@noaa.gov</t>
  </si>
  <si>
    <t>National Weather Service (http://www.weather.gov/)</t>
  </si>
  <si>
    <t>NWS Watches, Warnings and Advisories</t>
  </si>
  <si>
    <t>Meteorlogical</t>
  </si>
  <si>
    <t>Weather Alerts</t>
  </si>
  <si>
    <t>2 min</t>
  </si>
  <si>
    <t>Storm Warnings</t>
  </si>
  <si>
    <t>Oregon &amp; Washington State</t>
  </si>
  <si>
    <t>RSS, CAP</t>
  </si>
  <si>
    <t>National Weather Service</t>
  </si>
  <si>
    <t xml:space="preserve">US Dept of Commerce
National Oceanic and Atmospheric Administration
National Weather Service
1325 East West Highway
Silver Spring, MD 20910
http://www.weather.gov/feedback.php
</t>
  </si>
  <si>
    <t>US Dept of Commerce
National Oceanic and Atmospheric Administration
National Weather Service
1325 East West Highway
Silver Spring, MD 20910
http://www.weather.gov/feedback.php</t>
  </si>
  <si>
    <t>NWS Current Weather Conditions</t>
  </si>
  <si>
    <t>Present</t>
  </si>
  <si>
    <t>hourly</t>
  </si>
  <si>
    <t>Wind Speed, Wind Direction, Air Pressure, Humidity, Precipitation, Wind Chill, Air Temp.</t>
  </si>
  <si>
    <t>RSS</t>
  </si>
  <si>
    <t>NWS Advanced Hydrologic Prediction Service</t>
  </si>
  <si>
    <t>Hydrographic</t>
  </si>
  <si>
    <t>Current River Conditions</t>
  </si>
  <si>
    <t>Variable</t>
  </si>
  <si>
    <t>Water Level</t>
  </si>
  <si>
    <t>http://www.weather.gov/ahps/rss/observed.php</t>
  </si>
  <si>
    <t>Forecast River Conditions</t>
  </si>
  <si>
    <t>Daily</t>
  </si>
  <si>
    <t>http://www.weather.gov/ahps/rss/forecasts.php</t>
  </si>
  <si>
    <t>River Condition Alerts</t>
  </si>
  <si>
    <t>http://www.weather.gov/ahps/rss/alerts.php</t>
  </si>
  <si>
    <t>NWS West Coast/Alaska Tsunami Center</t>
  </si>
  <si>
    <t>Geologic and Hydrographic</t>
  </si>
  <si>
    <t>Tsunami Alerts</t>
  </si>
  <si>
    <t>Earthquake Information</t>
  </si>
  <si>
    <t>West Coast &amp; Alaska</t>
  </si>
  <si>
    <t>http://www.prh.noaa.gov/ptwc/feeds/ptwc_rss_pacific.xml</t>
  </si>
  <si>
    <t>XML</t>
  </si>
  <si>
    <t>NOAAWatch (http://www.noaawatch.gov/)</t>
  </si>
  <si>
    <t>NOAAWatch Warnings and Advisories</t>
  </si>
  <si>
    <t>Biological</t>
  </si>
  <si>
    <t>HAB Alerts</t>
  </si>
  <si>
    <t>NOAA Information on Harmful Algal Blooms</t>
  </si>
  <si>
    <t>National</t>
  </si>
  <si>
    <t>http://www.noaawatch.gov/rss/hab.xml</t>
  </si>
  <si>
    <t>NOAAWatch</t>
  </si>
  <si>
    <t xml:space="preserve">US Dept of Commerce
National Oceanic and Atmospheric Administration
National Weather Service
1325 East West Highway
Silver Spring, MD 20910
noaawatch@noaa.gov
</t>
  </si>
  <si>
    <t>Environmental</t>
  </si>
  <si>
    <t>Oil Spill Alerts</t>
  </si>
  <si>
    <t>NOAA Information on Oil Spills</t>
  </si>
  <si>
    <t>http://www.noaawatch.gov/rss/oilspill.xml</t>
  </si>
  <si>
    <t>National Environmental Satellite, Data, and Information Service (http://www.nesdis.noaa.gov/)</t>
  </si>
  <si>
    <t>NOAA NESDIS Geostationary Satellite Service</t>
  </si>
  <si>
    <t>Meteorlogical Satellite Data</t>
  </si>
  <si>
    <t>Last 21 days</t>
  </si>
  <si>
    <t>Imager: 1 km visible and 4 km infrared up to 4 times an hour for 5 spectral channels.  Sounder: 10 km resolution data once an hour for 19 spectral channels</t>
  </si>
  <si>
    <t>Water Vapour, Infrared, Visible</t>
  </si>
  <si>
    <t>http://www.goes.noaa.gov/</t>
  </si>
  <si>
    <t>.JPG, MPG</t>
  </si>
  <si>
    <t>The Center for Operational Oceanographic Products and Services (http://tidesandcurrents.noaa.gov/ &amp; http://opendap.co-ops.nos.noaa.gov/content/)</t>
  </si>
  <si>
    <t>9440083 Vancouver, WA is part of the NOS Water Level Observation Network</t>
  </si>
  <si>
    <t>Last 31 Days</t>
  </si>
  <si>
    <t>Primary Water Level</t>
  </si>
  <si>
    <t>9440083 Vancouver, WA</t>
  </si>
  <si>
    <t>45° 37.9' N 122° 41.8' W</t>
  </si>
  <si>
    <t>http://tidesandcurrents.noaa.gov/data_menu.shtml?bdate=20080205&amp;edate=20080306&amp;datum=6&amp;unit=1&amp;shift=g&amp;stn=9440083&amp;type=Tide+Data&amp;format=View+Data</t>
  </si>
  <si>
    <t>National Ocean Service                                            Ph: (301) 713-3060
Email: nos.info@noaa.gov</t>
  </si>
  <si>
    <t>9440422 Longview, WA is part of the NOS Water Level Observation Network</t>
  </si>
  <si>
    <t xml:space="preserve">9440422 Longview, WA </t>
  </si>
  <si>
    <t>46° 6.5' N 122° 57.4' W</t>
  </si>
  <si>
    <t>9440569 Skamokawa, WA is part of the NOS Water Level Observation Network</t>
  </si>
  <si>
    <t xml:space="preserve">9440569 Skamokawa, WA </t>
  </si>
  <si>
    <t>46° 16.0' N 123° 27.1' W</t>
  </si>
  <si>
    <t>9440910 Toke Point, WA is part of the NOS Water Level Observation Network</t>
  </si>
  <si>
    <t xml:space="preserve">9440910 Toke Point, WA </t>
  </si>
  <si>
    <t>46° 42.5' N 123° 57.9' W</t>
  </si>
  <si>
    <t>9441102 Westport, WA is part of the NOS Water Level Observation Network</t>
  </si>
  <si>
    <t xml:space="preserve">9441102 Westport, WA </t>
  </si>
  <si>
    <t>46° 54.5' N 124° 6.6' W</t>
  </si>
  <si>
    <t>9441187 Aberdeen, WA is part of the NOS Water Level Observation Network</t>
  </si>
  <si>
    <t xml:space="preserve">9441187 Aberdeen, WA </t>
  </si>
  <si>
    <t>46° 58.1' N 123° 51.2' W</t>
  </si>
  <si>
    <t>9442396 La Push, WA is part of the NOS Water Level Observation Network</t>
  </si>
  <si>
    <t xml:space="preserve">9442396 La Push, WA </t>
  </si>
  <si>
    <t>47° 54.8' N 124° 38.2' W</t>
  </si>
  <si>
    <t>9443090 Neah Bay, WA is part of the NOS Water Level Observation Network</t>
  </si>
  <si>
    <t xml:space="preserve">9443090 Neah Bay, WA </t>
  </si>
  <si>
    <t>48° 22.1' N 124° 37.0' W</t>
  </si>
  <si>
    <t>9444090 Port Angeles, WA is part of the NOS Water Level Observation Network</t>
  </si>
  <si>
    <t xml:space="preserve">9444090 Port Angeles, WA </t>
  </si>
  <si>
    <t>48° 7.5' N 123° 26.4' W</t>
  </si>
  <si>
    <t>9444900 Port Townsend, WA is part of the NOS Water Level Observation Network</t>
  </si>
  <si>
    <t xml:space="preserve">9444900 Port Townsend, WA </t>
  </si>
  <si>
    <t>48° 6.7' N 122° 45.5' W</t>
  </si>
  <si>
    <t>9446484 Tacoma, WA is part of the NOS Water Level Observation Network</t>
  </si>
  <si>
    <t>9446484 Tacoma, WA</t>
  </si>
  <si>
    <t>47° 16.0' N 122° 24.8' W</t>
  </si>
  <si>
    <t>9447130 Seattle, WA  is part of the NOS Water Level Observation Network</t>
  </si>
  <si>
    <t xml:space="preserve">9447130 Seattle, WA </t>
  </si>
  <si>
    <t>47° 36.3' N 122° 20.3' W</t>
  </si>
  <si>
    <t>9449424 Cherry Point, WA is part of the NOS Water Level Observation Network</t>
  </si>
  <si>
    <t xml:space="preserve">9449424 Cherry Point, WA </t>
  </si>
  <si>
    <t>48° 51.8' N 122° 45.5' W</t>
  </si>
  <si>
    <t>9449880 Friday Harbor, WA is part of the NOS Water Level Observation Network</t>
  </si>
  <si>
    <t xml:space="preserve">9449880 Friday Harbor, WA </t>
  </si>
  <si>
    <t>48° 32.8' N 123° 0.6' W</t>
  </si>
  <si>
    <t>9431647 Port Orford, OR is part of the NOS Water Level Observation Network</t>
  </si>
  <si>
    <t xml:space="preserve">9431647 Port Orford, OR </t>
  </si>
  <si>
    <t>42° 44.4' N 124° 29.8' W</t>
  </si>
  <si>
    <t>9432780 Charleston, OR is part of the NOS Water Level Observation Network</t>
  </si>
  <si>
    <t xml:space="preserve">9432780 Charleston, OR </t>
  </si>
  <si>
    <t>43° 20.7' N 124° 19.3' W</t>
  </si>
  <si>
    <t>9435380 South Beach, OR is part of the NOS Water Level Observation Network</t>
  </si>
  <si>
    <t xml:space="preserve">9435380 South Beach, OR </t>
  </si>
  <si>
    <t>44° 37.5' N 124° 2.6' W</t>
  </si>
  <si>
    <t>9437540 Garibaldi, OR is part of the NOS Water Level Observation Network</t>
  </si>
  <si>
    <t xml:space="preserve">9437540 Garibaldi, OR </t>
  </si>
  <si>
    <t>45° 33.3' N 123° 54.7' W</t>
  </si>
  <si>
    <t>9439040 Astoria, OR is part of the NOS Water Level Observation Network</t>
  </si>
  <si>
    <t xml:space="preserve">9439040 Astoria, OR </t>
  </si>
  <si>
    <t>46° 12.5' N 123° 46.0' W</t>
  </si>
  <si>
    <t>9439099 Wauna, OR is part of the NOS Water Level Observation Network</t>
  </si>
  <si>
    <t xml:space="preserve">9439099 Wauna, OR </t>
  </si>
  <si>
    <t>46° 9.6' N 123° 24.3' W</t>
  </si>
  <si>
    <t>9439201 Saint Helens, OR is part of the NOS Water Level Observation Network</t>
  </si>
  <si>
    <t xml:space="preserve">9439201 Saint Helens, OR </t>
  </si>
  <si>
    <t>45° 51.9' N 122° 47.8' W</t>
  </si>
  <si>
    <t>9419750 Crescent City CA is part of the NOS Water Level Observation Network</t>
  </si>
  <si>
    <t xml:space="preserve">9419750 Crescent City CA </t>
  </si>
  <si>
    <t>41° 44.7' N 124° 11.0' W</t>
  </si>
  <si>
    <t>Center for Operational Oceanographic Products and Services (CO-OPS) Tide Predictions</t>
  </si>
  <si>
    <t>Hydrographic Information</t>
  </si>
  <si>
    <t>Tidal Prediction</t>
  </si>
  <si>
    <t>Predicted Water Level</t>
  </si>
  <si>
    <t xml:space="preserve">9440083
9440422
9440569
9440910
9441102
9441187
9442396
9443090 
9444090 
9444900 
9446484 
9447130 
9449424 
9449880 
9431647 
9432780 
9435380 
9437540 
9439040 
9439099 
9439201 
9419750 
</t>
  </si>
  <si>
    <t>http://opendap.co-ops.nos.noaa.gov/axis/webservices/predictions/index.jsp</t>
  </si>
  <si>
    <t>HTML or XML</t>
  </si>
  <si>
    <t>CO-OPS</t>
  </si>
  <si>
    <t>User Services
Center for Operational Oceanographic Products and Services (CO-OPS)
1305 East-West Highway
Silver Spring, MD20910-3281
Phone: (301) 713-2877 ext. 176
Fax: (301) 713-4437</t>
  </si>
  <si>
    <t>Center for Operational Oceanographic Products and Services (CO-OPS) High Low Tide Predictions</t>
  </si>
  <si>
    <t>Predicted Hi/LO Water Level</t>
  </si>
  <si>
    <t>http://opendap.co-ops.nos.noaa.gov/axis/webservices/highlowtidepred/index.jsp</t>
  </si>
  <si>
    <t>Fleet Numerical Metrology and Oceanography Center (https://www.fnmoc.navy.mil/public/)</t>
  </si>
  <si>
    <t>Navy Operational Global Atmospheric Prediction System (NOGAPS) model forecasts</t>
  </si>
  <si>
    <t>10 Day Forecasts</t>
  </si>
  <si>
    <t>12 hours; 1.25°x1.° grid res.</t>
  </si>
  <si>
    <t xml:space="preserve">300hPa Heights and Isotachs
500 hPa Heights and Rel. Vort 
700 hPa heights ; Rel. Hum.; Vertical Velocity
850 hPa Temperature, winds and Rel. Hum. 
1000-500 Thickness and Sea Level Pressure
Previous 12-hr Precipitation Rate and Sea Level Pressure
Ocean Surface Winds
FNMOC Wave Watch 3 Sig Wave Heights
Sea Surface Temperature
Winds
</t>
  </si>
  <si>
    <t>???</t>
  </si>
  <si>
    <t>US Navy</t>
  </si>
  <si>
    <t>1-866-499-6289; fnmoc.webmaster@navy.mil</t>
  </si>
  <si>
    <t xml:space="preserve">Kirsten Wilmer–Becker
GODAE Project Co-ordinator
kirsten.wilmer-becker@metoffice.gov.uk
Unidata
UCAR Office of Programs
Unidata Program Center
P.O. Box 3000
Boulder, CO 80307-3000
Tel: 303-497-8643
support@unidata.ucar.edu
</t>
  </si>
  <si>
    <t>Olympic Coast National Marine Sanctuary (http://portal.ncddc.noaa.gov/wco/)</t>
  </si>
  <si>
    <t>The Makah Bay 15m Station is part of the Olympic Coast National Marine Sanctuary (OCNMS)</t>
  </si>
  <si>
    <t>2005-2006</t>
  </si>
  <si>
    <t>Surface Water Temperature</t>
  </si>
  <si>
    <t>MB015</t>
  </si>
  <si>
    <t>48.325001 N 124.682702 W</t>
  </si>
  <si>
    <t>http://data.nodc.noaa.gov/nmsp/wcos/MB015</t>
  </si>
  <si>
    <t>ASCII, NetCDF</t>
  </si>
  <si>
    <t>Olympic Coast National Marine Sanctuary</t>
  </si>
  <si>
    <t>Ed Bowlby                              Olympic Coast National Marine Sanctuary
115 East Railroad Avenue, Suite 301
Port Angeles, WA 98362-2925
Phone: (360) 457-6622
Fax: (360) 457-8496
Email: Ed.Bowlby@noaa.gov
Internet: http://olympiccoast.noaa.gov</t>
  </si>
  <si>
    <t>NOAA National Marine Sanctuary Program
1305 East-West Highway, 11th Floor
Silver Spring, MD 20910
Phone: (301) 713-3125
Fax: (301) 713-0404
Email: sanctuaries@noaa.gov</t>
  </si>
  <si>
    <t>The Makah Bay 42m Station is part of the Olympic Coast National Marine Sanctuary (OCNMS)</t>
  </si>
  <si>
    <t>MB042</t>
  </si>
  <si>
    <t>48.321701 N 124.744301 W</t>
  </si>
  <si>
    <t>http://data.nodc.noaa.gov/nmsp/wcos/MB042</t>
  </si>
  <si>
    <t>The Cape Alava 15m  Station is part of the Olympic Coast National Marine Sanctuary (OCNMS)</t>
  </si>
  <si>
    <t>CA015</t>
  </si>
  <si>
    <t>48.165001 N 124.682702 W</t>
  </si>
  <si>
    <t>http://data.nodc.noaa.gov/nmsp/wcos/CA015/</t>
  </si>
  <si>
    <t>The Cape Alava 42m   Station is part of the Olympic Coast National Marine Sanctuary (OCNMS)</t>
  </si>
  <si>
    <t>CA042</t>
  </si>
  <si>
    <t>48.165001 N 124.804299 W</t>
  </si>
  <si>
    <t>http://data.nodc.noaa.gov/nmsp/wcos/CA042/</t>
  </si>
  <si>
    <t>The Cape Alava 65m   Station is part of the Olympic Coast National Marine Sanctuary (OCNMS)</t>
  </si>
  <si>
    <t>CA065</t>
  </si>
  <si>
    <t>48.165001 N 124.8940969 W</t>
  </si>
  <si>
    <t>The Cape Alava 100m   Station is part of the Olympic Coast National Marine Sanctuary (OCNMS)</t>
  </si>
  <si>
    <t>5m Water Temperature</t>
  </si>
  <si>
    <t>CA0100</t>
  </si>
  <si>
    <t>48.165001 N 124.932000 W</t>
  </si>
  <si>
    <t>http://data.nodc.noaa.gov/nmsp/wcos/CA100/</t>
  </si>
  <si>
    <t>The Teawhit Head 15m   Station is part of the Olympic Coast National Marine Sanctuary (OCNMS)</t>
  </si>
  <si>
    <t>TH015</t>
  </si>
  <si>
    <t>47.82500076 N 124.6193014 W</t>
  </si>
  <si>
    <t>http://data.nodc.noaa.gov/nmsp/wcos/TH015/</t>
  </si>
  <si>
    <t>The Teawhit Head 31m   Station is part of the Olympic Coast National Marine Sanctuary (OCNMS)</t>
  </si>
  <si>
    <t>TH031</t>
  </si>
  <si>
    <t>47.807201 N 124.650200 W</t>
  </si>
  <si>
    <t>http://data.nodc.noaa.gov/nmsp/wcos/TH031/</t>
  </si>
  <si>
    <t>The Teawhit Head 42m   Station is part of the Olympic Coast National Marine Sanctuary (OCNMS)</t>
  </si>
  <si>
    <t>TH042</t>
  </si>
  <si>
    <t>47.876202 N 124.734398 W</t>
  </si>
  <si>
    <t>http://data.nodc.noaa.gov/nmsp/wcos/TH042/</t>
  </si>
  <si>
    <t>The Kalaloch 15m   Station is part of the Olympic Coast National Marine Sanctuary (OCNMS)</t>
  </si>
  <si>
    <t>KL015</t>
  </si>
  <si>
    <t>47.598301 N 124.427697 W</t>
  </si>
  <si>
    <t>http://data.nodc.noaa.gov/nmsp/wcos/KL015/</t>
  </si>
  <si>
    <t>The Kalaloch 27m   Station is part of the Olympic Coast National Marine Sanctuary (OCNMS)</t>
  </si>
  <si>
    <t>KL027</t>
  </si>
  <si>
    <t>47.593300 N 124.494301 W</t>
  </si>
  <si>
    <t>http://data.nodc.noaa.gov/nmsp/wcos/KL027/</t>
  </si>
  <si>
    <t>The Cape Elizabeth 15m Station is part of the Olympic Coast National Marine Sanctuary (OCNMS)</t>
  </si>
  <si>
    <t>CE015</t>
  </si>
  <si>
    <t>47.355301 N 124.353203 W</t>
  </si>
  <si>
    <t>http://data.nodc.noaa.gov/nmsp/wcos/CE015/</t>
  </si>
  <si>
    <t>The Cape Elizabeth 42m Station is part of the Olympic Coast National Marine Sanctuary (OCNMS)</t>
  </si>
  <si>
    <t>CE042</t>
  </si>
  <si>
    <t>47.355301 N 124.469300 W</t>
  </si>
  <si>
    <t>http://data.nodc.noaa.gov/nmsp/wcos/CE042/</t>
  </si>
  <si>
    <t>The Cape Elizabeth 65m Station is part of the Olympic Coast National Marine Sanctuary (OCNMS)</t>
  </si>
  <si>
    <t>CE065</t>
  </si>
  <si>
    <t>47.355301 N 124.569604 W</t>
  </si>
  <si>
    <t>http://data.nodc.noaa.gov/nmsp/wcos/CE065/</t>
  </si>
  <si>
    <t>The Cape Elizabeth 100m Station is part of the Olympic Coast National Marine Sanctuary (OCNMS)</t>
  </si>
  <si>
    <t>20m Water Temperature</t>
  </si>
  <si>
    <t>CE100</t>
  </si>
  <si>
    <t>47.356301 N 124.676102 W</t>
  </si>
  <si>
    <t>http://data.nodc.noaa.gov/nmsp/wcos/CE100/</t>
  </si>
  <si>
    <t>Oregon Department of Agriculture Food Safety Division</t>
  </si>
  <si>
    <t xml:space="preserve">Oregon Department of Fish &amp; Wildlife </t>
  </si>
  <si>
    <t>CORIE &amp; CCALMR Observation Network (http://www.ccalmr.ogi.edu/)</t>
  </si>
  <si>
    <t>New Youngs Bay Bridge (ODOT highway 101)</t>
  </si>
  <si>
    <t>Offline</t>
  </si>
  <si>
    <t>1 min</t>
  </si>
  <si>
    <t>WaterLevel, Salinity, Water Temp., Currents</t>
  </si>
  <si>
    <t>yb101</t>
  </si>
  <si>
    <t>46.1766 -123.86812</t>
  </si>
  <si>
    <t>http://www.ccalmr.ogi.edu/CORIE/network/yb101</t>
  </si>
  <si>
    <t>Bill Howe                                   Center for Coastal and Land-Margin Research
OGI School of Science &amp; Engineering
Oregon Health &amp; Science University
20000 N.W. Walker Rd.
Beaverton, Oregon 97006 USA
howeb@stccmop.org</t>
  </si>
  <si>
    <t>Yacht Club (City of Astoria)</t>
  </si>
  <si>
    <t>Salinity, Water Temp., Water Level</t>
  </si>
  <si>
    <t>yacht</t>
  </si>
  <si>
    <t>46.1699 -123.8364</t>
  </si>
  <si>
    <t>http://www.ccalmr.ogi.edu/CORIE/network/yacht</t>
  </si>
  <si>
    <t>Woody Island (USCG Pillar Rock back range board)</t>
  </si>
  <si>
    <t>Operating</t>
  </si>
  <si>
    <t>woody</t>
  </si>
  <si>
    <t>46.25212 -123.5342</t>
  </si>
  <si>
    <t>ORCA, Puget Sound, Twanoh</t>
  </si>
  <si>
    <t>Hydrographic and Meteorological Data</t>
  </si>
  <si>
    <t>1 hour</t>
  </si>
  <si>
    <t>Currents, Salinity, Temperature, Turbidity, Nitrate, Ammonium, Met. Observations, Irradiance, Dissolved O2</t>
  </si>
  <si>
    <t>Twanoh</t>
  </si>
  <si>
    <t>47.3728 -123.005</t>
  </si>
  <si>
    <t>ORCA</t>
  </si>
  <si>
    <t>UW</t>
  </si>
  <si>
    <t xml:space="preserve">Wendi Ruef, Research Scientist.
Email: wruef@u.washington.edu
Phone: 206-221-6760
University of Washington
School of Oceanography
ATTN: Wendi Ruef
Box 355351
Seattle, WA 98195-5351 </t>
  </si>
  <si>
    <t>Tenasillahe Island (USFW dock)</t>
  </si>
  <si>
    <t>tnslh</t>
  </si>
  <si>
    <t>46.23763 -123.46828</t>
  </si>
  <si>
    <t>http://www.ccalmr.ogi.edu/CORIE/network/tnslh</t>
  </si>
  <si>
    <t>Tansy Point (USCG front range board)</t>
  </si>
  <si>
    <t>tansy</t>
  </si>
  <si>
    <t>46.18877 -123.9194</t>
  </si>
  <si>
    <t>http://www.ccalmr.ogi.edu/CORIE/network/tansy</t>
  </si>
  <si>
    <t>Svenson Island (USCG day mark 12A)</t>
  </si>
  <si>
    <t>sveni</t>
  </si>
  <si>
    <t>46.17993 -123.65</t>
  </si>
  <si>
    <t>http://www.ccalmr.ogi.edu/CORIE/network/sveni</t>
  </si>
  <si>
    <t>Skipanon Entrance East</t>
  </si>
  <si>
    <t>WaterTemperature</t>
  </si>
  <si>
    <t>skpee</t>
  </si>
  <si>
    <t>46.184167 -123.905</t>
  </si>
  <si>
    <t>http://www.ccalmr.ogi.edu/CORIE/network/skpee</t>
  </si>
  <si>
    <t>Seaside High School</t>
  </si>
  <si>
    <t>seahs</t>
  </si>
  <si>
    <t>46.0136 -123.91383</t>
  </si>
  <si>
    <t>http://www.ccalmr.ogi.edu/CORIE/network/seahs</t>
  </si>
  <si>
    <t>Lower Sand Island light (USCG day mark green 5)</t>
  </si>
  <si>
    <t>sandi</t>
  </si>
  <si>
    <t>46.25618 -123.98223</t>
  </si>
  <si>
    <t>http://www.ccalmr.ogi.edu/CORIE/network/sandi</t>
  </si>
  <si>
    <t>Fort Stevens Wharf (USCG day mark red26)</t>
  </si>
  <si>
    <t>red26</t>
  </si>
  <si>
    <t>46.20745 -123.9514</t>
  </si>
  <si>
    <t>http://www.ccalmr.ogi.edu/CORIE/network/red26</t>
  </si>
  <si>
    <t>Offshore Buoy</t>
  </si>
  <si>
    <t>Currents, Water Temp., Salinity</t>
  </si>
  <si>
    <t>ogi02</t>
  </si>
  <si>
    <t>46.17345 -124.12717</t>
  </si>
  <si>
    <t>http://www.ccalmr.ogi.edu/CORIE/network/ogi02</t>
  </si>
  <si>
    <t>Salinity, Water Temp.</t>
  </si>
  <si>
    <t>ogi01</t>
  </si>
  <si>
    <t>46.049283 -124.2515</t>
  </si>
  <si>
    <t>http://www.ccalmr.ogi.edu/CORIE/network/ogi01</t>
  </si>
  <si>
    <t>ORCA, Puget Sound, NorthBuoy</t>
  </si>
  <si>
    <t>NorthBuoy</t>
  </si>
  <si>
    <t>47.907 -122.627</t>
  </si>
  <si>
    <t>http://www.ccalmr.ogi.edu/nanoos/orca?platform=NorthBuoy</t>
  </si>
  <si>
    <t>Mott Basin</t>
  </si>
  <si>
    <t>mottb</t>
  </si>
  <si>
    <t>46.20362 -123.75857</t>
  </si>
  <si>
    <t>http://www.ccalmr.ogi.edu/CORIE/network/mottb</t>
  </si>
  <si>
    <t>Marsh Island (USCG day mark green 21)</t>
  </si>
  <si>
    <t>marsh</t>
  </si>
  <si>
    <t>46.21412 -123.61998</t>
  </si>
  <si>
    <t>http://www.ccalmr.ogi.edu/CORIE/network/marsh</t>
  </si>
  <si>
    <t>Lewis and Clark Bridge (ODOT old highway 101)</t>
  </si>
  <si>
    <t>lwsck</t>
  </si>
  <si>
    <t>46.15233 -123.85875</t>
  </si>
  <si>
    <t>http://www.ccalmr.ogi.edu/CORIE/network/lwsck</t>
  </si>
  <si>
    <t>Inner Youngs Bay (USCG day mark red 6)</t>
  </si>
  <si>
    <t>lght6</t>
  </si>
  <si>
    <t>46.16755 -123.85763</t>
  </si>
  <si>
    <t>http://www.ccalmr.ogi.edu/CORIE/network/lght6</t>
  </si>
  <si>
    <t>Outer Youngs Bay (USCG day mark red 2)</t>
  </si>
  <si>
    <t>lght2</t>
  </si>
  <si>
    <t>46.18107 -123.87963</t>
  </si>
  <si>
    <t>http://www.ccalmr.ogi.edu/CORIE/network/lght2</t>
  </si>
  <si>
    <t>Jetty A</t>
  </si>
  <si>
    <t>jetta</t>
  </si>
  <si>
    <t>46.2695 -124.0375</t>
  </si>
  <si>
    <t>http://www.ccalmr.ogi.edu/CORIE/network/jetta</t>
  </si>
  <si>
    <t>ORCA, Puget Sound, Hoodsport</t>
  </si>
  <si>
    <t>Hoodsport</t>
  </si>
  <si>
    <t>47.441 -123.1</t>
  </si>
  <si>
    <t>http://www.ccalmr.ogi.edu/nanoos/orca?platform=Hoodsport</t>
  </si>
  <si>
    <t>Hammond Tide Gage</t>
  </si>
  <si>
    <t>WaterLevel</t>
  </si>
  <si>
    <t>hmndb</t>
  </si>
  <si>
    <t>46.20267 -123.95167</t>
  </si>
  <si>
    <t>http://www.ccalmr.ogi.edu/CORIE/network/hmndb</t>
  </si>
  <si>
    <t>Grays Point (USCG day mark green 13)</t>
  </si>
  <si>
    <t>grays</t>
  </si>
  <si>
    <t>46.27315 -123.76685</t>
  </si>
  <si>
    <t>http://www.ccalmr.ogi.edu/CORIE/network/grays</t>
  </si>
  <si>
    <t>Elliott Point</t>
  </si>
  <si>
    <t>eliot</t>
  </si>
  <si>
    <t>46.2598 -123.61432</t>
  </si>
  <si>
    <t>http://www.ccalmr.ogi.edu/CORIE/network/eliot</t>
  </si>
  <si>
    <t>ORCA, Puget Sound, Duckabush</t>
  </si>
  <si>
    <t>Duckabush</t>
  </si>
  <si>
    <t>47.553 -123.0</t>
  </si>
  <si>
    <t>http://www.ccalmr.ogi.edu/nanoos/orca?platform=Duckabush</t>
  </si>
  <si>
    <t>Desdemona Sands Light</t>
  </si>
  <si>
    <t>dsdma</t>
  </si>
  <si>
    <t>46.2257 -123.9551</t>
  </si>
  <si>
    <t>http://www.ccalmr.ogi.edu/CORIE/network/dsdma</t>
  </si>
  <si>
    <t>Waste water outfall (City of Astoria)</t>
  </si>
  <si>
    <t>coaww</t>
  </si>
  <si>
    <t>46.20442 -123.77473</t>
  </si>
  <si>
    <t>http://www.ccalmr.ogi.edu/CORIE/network/coaww</t>
  </si>
  <si>
    <t>Chinook River</t>
  </si>
  <si>
    <t>chnke</t>
  </si>
  <si>
    <t>46.30307 -123.96985</t>
  </si>
  <si>
    <t>http://www.ccalmr.ogi.edu/CORIE/network/chnke</t>
  </si>
  <si>
    <t>Cathlamet Bay North Channel (USCG day mark green 3)</t>
  </si>
  <si>
    <t>cbnc3</t>
  </si>
  <si>
    <t>46.21042 -123.71432</t>
  </si>
  <si>
    <t>http://www.ccalmr.ogi.edu/CORIE/network/cbnc3</t>
  </si>
  <si>
    <t>Bonneville Dam</t>
  </si>
  <si>
    <t>Unknown</t>
  </si>
  <si>
    <t>WaterTemperature, Water Level</t>
  </si>
  <si>
    <t>bon</t>
  </si>
  <si>
    <t>45.63 -121.95</t>
  </si>
  <si>
    <t>US Army Corps of Engineers</t>
  </si>
  <si>
    <t>Civil Works Office
U.S. Army Engineer District, Portland
P.O. Box 2946 [333 S.W. First Ave.]
Portland, OR 97208-2946
Phone: 503-808-4500
Fax: 503-808-4505</t>
  </si>
  <si>
    <t>Astoria Meglar Bridge South Channel (ODOT pier 169)</t>
  </si>
  <si>
    <t>am169</t>
  </si>
  <si>
    <t>46.19553 -123.85157</t>
  </si>
  <si>
    <t>http://www.ccalmr.ogi.edu/CORIE/network/am169</t>
  </si>
  <si>
    <t>Port of Alsea</t>
  </si>
  <si>
    <t>abpoa</t>
  </si>
  <si>
    <t>44.4343 -124.05783</t>
  </si>
  <si>
    <t>http://www.ccalmr.ogi.edu/nanoos/network/alsea/abpoa</t>
  </si>
  <si>
    <t>CCALMR</t>
  </si>
  <si>
    <t>Oregon State University Remote Sensing Ocean Optics (ORSOO) (http://picasso.oce.orst.edu/ORSOO/)</t>
  </si>
  <si>
    <t>Oregon Coastal Ocean Observing Program (OrCOOS) (http://www.orcoos.org/)</t>
  </si>
  <si>
    <t>10 min</t>
  </si>
  <si>
    <t>Ocean Currents Mapping Lab (http://bragg.coas.oregonstate.edu/)</t>
  </si>
  <si>
    <t>Surface currents along the Oregon Coast as measured by the OSU CODAR array.</t>
  </si>
  <si>
    <t>June 2004 - Present</t>
  </si>
  <si>
    <t>Daily, 0.1448 Lon x 0.108 Lat</t>
  </si>
  <si>
    <t>Surface Currents</t>
  </si>
  <si>
    <t>Oregon Coastal Ocean</t>
  </si>
  <si>
    <t>41-47N, 124-126W</t>
  </si>
  <si>
    <t>http://bragg.oce.orst.edu/ORCoast/DownloadAsciiTotals/2008_03/Q1W.2008.03.06</t>
  </si>
  <si>
    <t>OCML</t>
  </si>
  <si>
    <t>Mike Kosro
Oregon State University
104 COAS Admin Building
Corvallis, OR 97331
Tel: 541-737-3079
kosro@coas.oregonstate.edu</t>
  </si>
  <si>
    <t>Oregon Coastal Ocean Simulator Group (http://www-hce.coas.oregonstate.edu/~orcoss/SSCforecast.html)</t>
  </si>
  <si>
    <t>OCOS 3 km ROMS model forecasts for the Oregon Coast</t>
  </si>
  <si>
    <t>Oceanographic Model Fields</t>
  </si>
  <si>
    <t>00, 24, 48, forcasts</t>
  </si>
  <si>
    <t>24 hours; 3 km grid res.</t>
  </si>
  <si>
    <t>Water Temp, Salinity, Density, Currents</t>
  </si>
  <si>
    <t>http://agate.coas.oregonstate.edu/cgi-bin/nph-dods.cgi/archive_data/ocos/</t>
  </si>
  <si>
    <t>NetCDF</t>
  </si>
  <si>
    <t>OCOS</t>
  </si>
  <si>
    <t>Alexandre Kurapov
Oregon State University
104 COAS Admin Building
Corvallis, OR 97331
Tel: 541-737-2865
kurapov@coas.oregonstate.edu</t>
  </si>
  <si>
    <t>South Slough NERR (http://cdmo.baruch.sc.edu/webservices/index.cfm)</t>
  </si>
  <si>
    <t>US Army Corps of Engineers (https://www.nwp.usace.army.mil/home.asp)</t>
  </si>
  <si>
    <t>Adult Fish Counts</t>
  </si>
  <si>
    <t>2004-Present</t>
  </si>
  <si>
    <t>Daily, Monthly</t>
  </si>
  <si>
    <t xml:space="preserve">Chinook Adults
Chinook Jacks
Steelhead
Shad
Sockeye
Lamprey
Coho Adults
Coho Jacks
Chum
Pink
</t>
  </si>
  <si>
    <t>Bradford Island</t>
  </si>
  <si>
    <t>CSV, XML</t>
  </si>
  <si>
    <t>U. S. Army Corps of Engineers</t>
  </si>
  <si>
    <t>U. S. Army Corps of Engineers
P.O. Box 2946
Portland, OR 97208-2946     Tel: (503) 808-5150</t>
  </si>
  <si>
    <t>Washington Shore</t>
  </si>
  <si>
    <t>East</t>
  </si>
  <si>
    <t>The Dalles Dam</t>
  </si>
  <si>
    <t>North</t>
  </si>
  <si>
    <t>South</t>
  </si>
  <si>
    <t>John Day Dam</t>
  </si>
  <si>
    <t>Oregon Shore</t>
  </si>
  <si>
    <t>McNary Dam</t>
  </si>
  <si>
    <t>Ice Harbor Dam</t>
  </si>
  <si>
    <t>Lower Monumental Dam</t>
  </si>
  <si>
    <t>Fish Ladder</t>
  </si>
  <si>
    <t>Little Goose Dam</t>
  </si>
  <si>
    <t>Lower Granite Dam</t>
  </si>
  <si>
    <t xml:space="preserve"> University of Washington Mesoscale Ensemble Archive (http://metoc.apl.washingotn.edu/uwme/</t>
  </si>
  <si>
    <t>Temperature, Winds, Precipitation, Pressure</t>
  </si>
  <si>
    <t>MM5 Meterological Model</t>
  </si>
  <si>
    <t>72 hour forecast, initialised twice daily at 00Z and 12Z</t>
  </si>
  <si>
    <t>36km and 12km grids operational.  4km grids experimental</t>
  </si>
  <si>
    <t xml:space="preserve">300hPa, 500hPa, 700hPa and 850hPa Geopotential Heights </t>
  </si>
  <si>
    <t>Washington Department of Fish and Wildlife</t>
  </si>
  <si>
    <t>Washington Department of Ecology</t>
  </si>
  <si>
    <t>WET Labs (http://yaquina.satlantic.com/loboviz.shtml)</t>
  </si>
  <si>
    <t>LOBO (Land/Ocean Biogeochemical Observatory) system for the Yaquina Bay Estuary, OR</t>
  </si>
  <si>
    <t>November 2007 - Present</t>
  </si>
  <si>
    <t>CDOM, conductivity, dissolved oxygen, fluorescence, nitrate, oxygen saturation, pressure, ps voltage, salinity, scattering coeff, temperature, turbidity</t>
  </si>
  <si>
    <t>44°37'45.82"N 124°2'29.25"W</t>
  </si>
  <si>
    <t>http://yaquina.satlantic.com/cgi-data/nph-data.cgi?x=date&amp;y=cdom,conductivity,oxygen,fluorescence,nitrate,oxygen_sat,pressure,voltage,salinity,scattering,temperature,turbidity&amp;min_date=20011101&amp;max_date=20080307&amp;node=0019&amp;data_format=text</t>
  </si>
  <si>
    <t>WETSAT</t>
  </si>
  <si>
    <t>WET Labs, and Satlantic</t>
  </si>
  <si>
    <t>WET Labs
620 Applegate St.
Philomath, OR 97370
Tel: 541-929-5650</t>
  </si>
  <si>
    <t>Satlantic Inc.
Richmond Terminal, Pier 9
3481 North Marginal Road
Halifax, Nova Scotia
B3K 5X8 Canada
Tel: 902-492-4780</t>
  </si>
  <si>
    <t>Washington State Department of Health</t>
  </si>
</sst>
</file>

<file path=xl/styles.xml><?xml version="1.0" encoding="utf-8"?>
<styleSheet xmlns="http://schemas.openxmlformats.org/spreadsheetml/2006/main">
  <numFmts count="1">
    <numFmt numFmtId="164" formatCode="@"/>
  </numFmts>
  <fonts count="10"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10"/>
      <name val="Arial"/>
      <family val="0"/>
    </font>
    <font>
      <sz val="14"/>
      <color indexed="8"/>
      <name val="Times New Roman"/>
      <family val="0"/>
    </font>
    <font>
      <u val="single"/>
      <sz val="10"/>
      <color indexed="8"/>
      <name val="Arial"/>
      <family val="0"/>
    </font>
    <font>
      <b/>
      <sz val="14"/>
      <color indexed="8"/>
      <name val="Times New Roman"/>
      <family val="0"/>
    </font>
    <font>
      <sz val="12"/>
      <color indexed="8"/>
      <name val="Georgi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4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dbc.noaa.gov/data/realtime2/46229.txt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ndbc.noaa.gov/data/realtime2/CHNO3.txt" TargetMode="External" /><Relationship Id="rId2" Type="http://schemas.openxmlformats.org/officeDocument/2006/relationships/hyperlink" Target="http://www.ndbc.noaa.gov/station_page.php?station=soqo3" TargetMode="External" /><Relationship Id="rId3" Type="http://schemas.openxmlformats.org/officeDocument/2006/relationships/hyperlink" Target="http://www.ndbc.noaa.gov/data/realtime2/CWQO3.ocean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yaquina.satlantic.com/cgi-data/nph-data.cgi?x=date&amp;y=cdom,conductivity,oxygen,fluorescence,nitrate,oxygen_sat,pressure,voltage,salinity,scattering,temperature,turbidity&amp;min_date=20011101&amp;max_date=20080307&amp;node=0019&amp;data_format=text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regongeology.com/sub/Nanoos1/Beach%20profiles/Rockaway_Cell.htm" TargetMode="External" /><Relationship Id="rId2" Type="http://schemas.openxmlformats.org/officeDocument/2006/relationships/hyperlink" Target="http://www.oregongeology.com/sub/Nanoos1/Beach%20profiles/Neskowin_Cell.htm" TargetMode="External" /><Relationship Id="rId3" Type="http://schemas.openxmlformats.org/officeDocument/2006/relationships/hyperlink" Target="http://www.oregongeology.com/sub/Nanoos1/Beach%20profiles/Beverly_Cell.htm" TargetMode="External" /><Relationship Id="rId4" Type="http://schemas.openxmlformats.org/officeDocument/2006/relationships/hyperlink" Target="http://www.oregongeology.com/sub/Nanoos1/Beach%20profiles/Newport_Cell.ht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ndbc.noaa.gov/data/realtime2/46087.txt" TargetMode="External" /><Relationship Id="rId2" Type="http://schemas.openxmlformats.org/officeDocument/2006/relationships/hyperlink" Target="http://www.ndbc.noaa.gov/data/realtime2/46088.txt" TargetMode="External" /><Relationship Id="rId3" Type="http://schemas.openxmlformats.org/officeDocument/2006/relationships/hyperlink" Target="http://www.ndbc.noaa.gov/data/realtime2/SISW1.txt" TargetMode="External" /><Relationship Id="rId4" Type="http://schemas.openxmlformats.org/officeDocument/2006/relationships/hyperlink" Target="http://www.ndbc.noaa.gov/data/realtime2/TTIW1.txt" TargetMode="External" /><Relationship Id="rId5" Type="http://schemas.openxmlformats.org/officeDocument/2006/relationships/hyperlink" Target="http://www.ndbc.noaa.gov/data/realtime2/NEAW1.txt" TargetMode="External" /><Relationship Id="rId6" Type="http://schemas.openxmlformats.org/officeDocument/2006/relationships/hyperlink" Target="http://www.ndbc.noaa.gov/data/realtime2/PTAW1.txt" TargetMode="External" /><Relationship Id="rId7" Type="http://schemas.openxmlformats.org/officeDocument/2006/relationships/hyperlink" Target="http://www.ndbc.noaa.gov/data/realtime2/PTWW1.txt" TargetMode="External" /><Relationship Id="rId8" Type="http://schemas.openxmlformats.org/officeDocument/2006/relationships/hyperlink" Target="http://www.ndbc.noaa.gov/data/realtime2/LAPW1.txt" TargetMode="External" /><Relationship Id="rId9" Type="http://schemas.openxmlformats.org/officeDocument/2006/relationships/hyperlink" Target="http://www.ndbc.noaa.gov/data/realtime2/DESW1.txt" TargetMode="External" /><Relationship Id="rId10" Type="http://schemas.openxmlformats.org/officeDocument/2006/relationships/hyperlink" Target="http://www.ndbc.noaa.gov/data/realtime2/WPOW1.txt" TargetMode="External" /><Relationship Id="rId11" Type="http://schemas.openxmlformats.org/officeDocument/2006/relationships/hyperlink" Target="http://www.ndbc.noaa.gov/data/realtime2/EBSW1.txt" TargetMode="External" /><Relationship Id="rId12" Type="http://schemas.openxmlformats.org/officeDocument/2006/relationships/hyperlink" Target="http://www.ndbc.noaa.gov/data/realtime2/46041.txt" TargetMode="External" /><Relationship Id="rId13" Type="http://schemas.openxmlformats.org/officeDocument/2006/relationships/hyperlink" Target="http://www.ndbc.noaa.gov/data/realtime2/TCNW1.txt" TargetMode="External" /><Relationship Id="rId14" Type="http://schemas.openxmlformats.org/officeDocument/2006/relationships/hyperlink" Target="http://www.ndbc.noaa.gov/data/realtime2/TOKW1.txt" TargetMode="External" /><Relationship Id="rId15" Type="http://schemas.openxmlformats.org/officeDocument/2006/relationships/hyperlink" Target="http://www.ndbc.noaa.gov/data/realtime2/46029.txt" TargetMode="External" /><Relationship Id="rId16" Type="http://schemas.openxmlformats.org/officeDocument/2006/relationships/hyperlink" Target="http://www.ndbc.noaa.gov/data/realtime2/ASTO3.txt" TargetMode="External" /><Relationship Id="rId17" Type="http://schemas.openxmlformats.org/officeDocument/2006/relationships/hyperlink" Target="http://www.ndbc.noaa.gov/data/realtime2/LOPW1.txt" TargetMode="External" /><Relationship Id="rId18" Type="http://schemas.openxmlformats.org/officeDocument/2006/relationships/hyperlink" Target="http://www.ndbc.noaa.gov/station_page.php?station=dmno3" TargetMode="External" /><Relationship Id="rId19" Type="http://schemas.openxmlformats.org/officeDocument/2006/relationships/hyperlink" Target="http://www.ndbc.noaa.gov/station_page.php?station=mlto3" TargetMode="External" /><Relationship Id="rId20" Type="http://schemas.openxmlformats.org/officeDocument/2006/relationships/hyperlink" Target="http://www.ndbc.noaa.gov/data/realtime2/TLBO3.txt" TargetMode="External" /><Relationship Id="rId21" Type="http://schemas.openxmlformats.org/officeDocument/2006/relationships/hyperlink" Target="http://www.ndbc.noaa.gov/data/realtime2/46089.txt" TargetMode="External" /><Relationship Id="rId22" Type="http://schemas.openxmlformats.org/officeDocument/2006/relationships/hyperlink" Target="http://www.ndbc.noaa.gov/station_page.php?station=46094" TargetMode="External" /><Relationship Id="rId23" Type="http://schemas.openxmlformats.org/officeDocument/2006/relationships/hyperlink" Target="http://www.ndbc.noaa.gov/data/realtime2/46050.txt" TargetMode="External" /><Relationship Id="rId24" Type="http://schemas.openxmlformats.org/officeDocument/2006/relationships/hyperlink" Target="http://www.ndbc.noaa.gov/data/realtime2/NWPO3.txt" TargetMode="External" /><Relationship Id="rId25" Type="http://schemas.openxmlformats.org/officeDocument/2006/relationships/hyperlink" Target="http://www.ndbc.noaa.gov/data/realtime2/46229.txt" TargetMode="External" /><Relationship Id="rId26" Type="http://schemas.openxmlformats.org/officeDocument/2006/relationships/hyperlink" Target="http://www.ndbc.noaa.gov/data/realtime2/CHAO3.txt" TargetMode="External" /><Relationship Id="rId27" Type="http://schemas.openxmlformats.org/officeDocument/2006/relationships/hyperlink" Target="http://www.ndbc.noaa.gov/data/realtime2/CARO3.txt" TargetMode="External" /><Relationship Id="rId28" Type="http://schemas.openxmlformats.org/officeDocument/2006/relationships/hyperlink" Target="http://www.ndbc.noaa.gov/data/realtime2/CHNO3.txt" TargetMode="External" /><Relationship Id="rId29" Type="http://schemas.openxmlformats.org/officeDocument/2006/relationships/hyperlink" Target="http://www.ndbc.noaa.gov/station_page.php?station=soqo3" TargetMode="External" /><Relationship Id="rId30" Type="http://schemas.openxmlformats.org/officeDocument/2006/relationships/hyperlink" Target="http://www.ndbc.noaa.gov/data/realtime2/CWQO3.ocean" TargetMode="External" /><Relationship Id="rId31" Type="http://schemas.openxmlformats.org/officeDocument/2006/relationships/hyperlink" Target="http://www.ndbc.noaa.gov/data/realtime2/46015.txt" TargetMode="External" /><Relationship Id="rId32" Type="http://schemas.openxmlformats.org/officeDocument/2006/relationships/hyperlink" Target="http://www.ndbc.noaa.gov/data/realtime2/PORO3.txt" TargetMode="External" /><Relationship Id="rId33" Type="http://schemas.openxmlformats.org/officeDocument/2006/relationships/hyperlink" Target="http://www.ndbc.noaa.gov/data/realtime2/CECC1.txt" TargetMode="External" /><Relationship Id="rId34" Type="http://schemas.openxmlformats.org/officeDocument/2006/relationships/hyperlink" Target="http://coastwatch.pfeg.noaa.gov/coastwatch/CWBrowser.jsp?get=gridData&amp;dataSet=TMWchla&amp;timePeriod=" TargetMode="External" /><Relationship Id="rId35" Type="http://schemas.openxmlformats.org/officeDocument/2006/relationships/hyperlink" Target="http://coastwatch.pfeg.noaa.gov/coastwatch/CWBrowser.jsp?get=gridData&amp;dataSet=TMYchla&amp;timePeriod=" TargetMode="External" /><Relationship Id="rId36" Type="http://schemas.openxmlformats.org/officeDocument/2006/relationships/hyperlink" Target="http://coastwatch.pfeg.noaa.gov/coastwatch/CWBrowser.jsp?get=gridData&amp;dataSet=TMOchla&amp;timePeriod=" TargetMode="External" /><Relationship Id="rId37" Type="http://schemas.openxmlformats.org/officeDocument/2006/relationships/hyperlink" Target="http://coastwatch.pfeg.noaa.gov/coastwatch/CWBrowser.jsp?get=gridData&amp;dataSet=TQNwekm&amp;timePeriod=" TargetMode="External" /><Relationship Id="rId38" Type="http://schemas.openxmlformats.org/officeDocument/2006/relationships/hyperlink" Target="http://coastwatch.pfeg.noaa.gov/coastwatch/CWBrowser.jsp?get=gridData&amp;dataSet=TGAssta&amp;timePeriod=" TargetMode="External" /><Relationship Id="rId39" Type="http://schemas.openxmlformats.org/officeDocument/2006/relationships/hyperlink" Target="http://coastwatch.pfeg.noaa.gov/coastwatch/CWBrowser.jsp?get=gridData&amp;dataSet=TATssta&amp;timePeriod=" TargetMode="External" /><Relationship Id="rId40" Type="http://schemas.openxmlformats.org/officeDocument/2006/relationships/hyperlink" Target="http://coastwatch.pfeg.noaa.gov/coastwatch/CWBrowser.jsp?get=gridData&amp;dataSet=TQNuy10&amp;timePeriod=" TargetMode="External" /><Relationship Id="rId41" Type="http://schemas.openxmlformats.org/officeDocument/2006/relationships/hyperlink" Target="http://coastwatch.pfeg.noaa.gov/coastwatch/CWBrowser.jsp?get=gridData&amp;dataSet=TQNux10&amp;timePeriod=" TargetMode="External" /><Relationship Id="rId42" Type="http://schemas.openxmlformats.org/officeDocument/2006/relationships/hyperlink" Target="http://coastwatch.pfeg.noaa.gov/coastwatch/CWBrowser.jsp?get=gridData&amp;dataSet=TQNtauy&amp;timePeriod=" TargetMode="External" /><Relationship Id="rId43" Type="http://schemas.openxmlformats.org/officeDocument/2006/relationships/hyperlink" Target="http://coastwatch.pfeg.noaa.gov/coastwatch/CWBrowser.jsp?get=gridData&amp;dataSet=TQNtaux&amp;timePeriod=" TargetMode="External" /><Relationship Id="rId44" Type="http://schemas.openxmlformats.org/officeDocument/2006/relationships/hyperlink" Target="http://coastwatch.pfeg.noaa.gov/coastwatch/CWBrowser.jsp?get=gridData&amp;dataSet=TQNcurl&amp;timePeriod=" TargetMode="External" /><Relationship Id="rId45" Type="http://schemas.openxmlformats.org/officeDocument/2006/relationships/hyperlink" Target="http://www.weather.gov/ahps/rss/observed.php" TargetMode="External" /><Relationship Id="rId46" Type="http://schemas.openxmlformats.org/officeDocument/2006/relationships/hyperlink" Target="http://www.weather.gov/ahps/rss/forecasts.php" TargetMode="External" /><Relationship Id="rId47" Type="http://schemas.openxmlformats.org/officeDocument/2006/relationships/hyperlink" Target="http://www.weather.gov/ahps/rss/alerts.php" TargetMode="External" /><Relationship Id="rId48" Type="http://schemas.openxmlformats.org/officeDocument/2006/relationships/hyperlink" Target="http://www.prh.noaa.gov/ptwc/feeds/ptwc_rss_pacific.xml" TargetMode="External" /><Relationship Id="rId49" Type="http://schemas.openxmlformats.org/officeDocument/2006/relationships/hyperlink" Target="http://www.noaawatch.gov/rss/hab.xml" TargetMode="External" /><Relationship Id="rId50" Type="http://schemas.openxmlformats.org/officeDocument/2006/relationships/hyperlink" Target="http://www.noaawatch.gov/rss/oilspill.xml" TargetMode="External" /><Relationship Id="rId51" Type="http://schemas.openxmlformats.org/officeDocument/2006/relationships/hyperlink" Target="http://www.goes.noaa.gov/" TargetMode="External" /><Relationship Id="rId52" Type="http://schemas.openxmlformats.org/officeDocument/2006/relationships/hyperlink" Target="http://tidesandcurrents.noaa.gov/data_menu.shtml?bdate=20080205&amp;edate=20080306&amp;datum=6&amp;unit=1&amp;shift=g&amp;stn=9440083&amp;type=Tide+Data&amp;format=View+Data" TargetMode="External" /><Relationship Id="rId53" Type="http://schemas.openxmlformats.org/officeDocument/2006/relationships/hyperlink" Target="http://opendap.co-ops.nos.noaa.gov/axis/webservices/predictions/index.jsp" TargetMode="External" /><Relationship Id="rId54" Type="http://schemas.openxmlformats.org/officeDocument/2006/relationships/hyperlink" Target="http://opendap.co-ops.nos.noaa.gov/axis/webservices/highlowtidepred/index.jsp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data.nodc.noaa.gov/nmsp/wcos/MB015" TargetMode="External" /><Relationship Id="rId2" Type="http://schemas.openxmlformats.org/officeDocument/2006/relationships/hyperlink" Target="http://data.nodc.noaa.gov/nmsp/wcos/MB042" TargetMode="External" /><Relationship Id="rId3" Type="http://schemas.openxmlformats.org/officeDocument/2006/relationships/hyperlink" Target="http://data.nodc.noaa.gov/nmsp/wcos/CA015/" TargetMode="External" /><Relationship Id="rId4" Type="http://schemas.openxmlformats.org/officeDocument/2006/relationships/hyperlink" Target="http://data.nodc.noaa.gov/nmsp/wcos/CA042/" TargetMode="External" /><Relationship Id="rId5" Type="http://schemas.openxmlformats.org/officeDocument/2006/relationships/hyperlink" Target="http://data.nodc.noaa.gov/nmsp/wcos/CA100/" TargetMode="External" /><Relationship Id="rId6" Type="http://schemas.openxmlformats.org/officeDocument/2006/relationships/hyperlink" Target="http://data.nodc.noaa.gov/nmsp/wcos/TH015/" TargetMode="External" /><Relationship Id="rId7" Type="http://schemas.openxmlformats.org/officeDocument/2006/relationships/hyperlink" Target="http://data.nodc.noaa.gov/nmsp/wcos/TH031/" TargetMode="External" /><Relationship Id="rId8" Type="http://schemas.openxmlformats.org/officeDocument/2006/relationships/hyperlink" Target="http://data.nodc.noaa.gov/nmsp/wcos/TH042/" TargetMode="External" /><Relationship Id="rId9" Type="http://schemas.openxmlformats.org/officeDocument/2006/relationships/hyperlink" Target="http://data.nodc.noaa.gov/nmsp/wcos/KL015/" TargetMode="External" /><Relationship Id="rId10" Type="http://schemas.openxmlformats.org/officeDocument/2006/relationships/hyperlink" Target="http://data.nodc.noaa.gov/nmsp/wcos/KL027/" TargetMode="External" /><Relationship Id="rId11" Type="http://schemas.openxmlformats.org/officeDocument/2006/relationships/hyperlink" Target="http://data.nodc.noaa.gov/nmsp/wcos/CE015/" TargetMode="External" /><Relationship Id="rId12" Type="http://schemas.openxmlformats.org/officeDocument/2006/relationships/hyperlink" Target="http://data.nodc.noaa.gov/nmsp/wcos/CE042/" TargetMode="External" /><Relationship Id="rId13" Type="http://schemas.openxmlformats.org/officeDocument/2006/relationships/hyperlink" Target="http://data.nodc.noaa.gov/nmsp/wcos/CE065/" TargetMode="External" /><Relationship Id="rId14" Type="http://schemas.openxmlformats.org/officeDocument/2006/relationships/hyperlink" Target="http://data.nodc.noaa.gov/nmsp/wcos/CE100/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ccalmr.ogi.edu/CORIE/network/yb101" TargetMode="External" /><Relationship Id="rId2" Type="http://schemas.openxmlformats.org/officeDocument/2006/relationships/hyperlink" Target="http://www.ccalmr.ogi.edu/CORIE/network/yacht" TargetMode="External" /><Relationship Id="rId3" Type="http://schemas.openxmlformats.org/officeDocument/2006/relationships/hyperlink" Target="http://www.ccalmr.ogi.edu/CORIE/network/tnslh" TargetMode="External" /><Relationship Id="rId4" Type="http://schemas.openxmlformats.org/officeDocument/2006/relationships/hyperlink" Target="http://www.ccalmr.ogi.edu/CORIE/network/tansy" TargetMode="External" /><Relationship Id="rId5" Type="http://schemas.openxmlformats.org/officeDocument/2006/relationships/hyperlink" Target="http://www.ccalmr.ogi.edu/CORIE/network/sveni" TargetMode="External" /><Relationship Id="rId6" Type="http://schemas.openxmlformats.org/officeDocument/2006/relationships/hyperlink" Target="http://www.ccalmr.ogi.edu/CORIE/network/skpee" TargetMode="External" /><Relationship Id="rId7" Type="http://schemas.openxmlformats.org/officeDocument/2006/relationships/hyperlink" Target="http://www.ccalmr.ogi.edu/CORIE/network/seahs" TargetMode="External" /><Relationship Id="rId8" Type="http://schemas.openxmlformats.org/officeDocument/2006/relationships/hyperlink" Target="http://www.ccalmr.ogi.edu/CORIE/network/sandi" TargetMode="External" /><Relationship Id="rId9" Type="http://schemas.openxmlformats.org/officeDocument/2006/relationships/hyperlink" Target="http://www.ccalmr.ogi.edu/CORIE/network/red26" TargetMode="External" /><Relationship Id="rId10" Type="http://schemas.openxmlformats.org/officeDocument/2006/relationships/hyperlink" Target="http://www.ccalmr.ogi.edu/CORIE/network/ogi02" TargetMode="External" /><Relationship Id="rId11" Type="http://schemas.openxmlformats.org/officeDocument/2006/relationships/hyperlink" Target="http://www.ccalmr.ogi.edu/CORIE/network/ogi01" TargetMode="External" /><Relationship Id="rId12" Type="http://schemas.openxmlformats.org/officeDocument/2006/relationships/hyperlink" Target="http://www.ccalmr.ogi.edu/nanoos/orca?platform=NorthBuoy" TargetMode="External" /><Relationship Id="rId13" Type="http://schemas.openxmlformats.org/officeDocument/2006/relationships/hyperlink" Target="http://www.ccalmr.ogi.edu/CORIE/network/mottb" TargetMode="External" /><Relationship Id="rId14" Type="http://schemas.openxmlformats.org/officeDocument/2006/relationships/hyperlink" Target="http://www.ccalmr.ogi.edu/CORIE/network/marsh" TargetMode="External" /><Relationship Id="rId15" Type="http://schemas.openxmlformats.org/officeDocument/2006/relationships/hyperlink" Target="http://www.ccalmr.ogi.edu/CORIE/network/lwsck" TargetMode="External" /><Relationship Id="rId16" Type="http://schemas.openxmlformats.org/officeDocument/2006/relationships/hyperlink" Target="http://www.ccalmr.ogi.edu/CORIE/network/lght6" TargetMode="External" /><Relationship Id="rId17" Type="http://schemas.openxmlformats.org/officeDocument/2006/relationships/hyperlink" Target="http://www.ccalmr.ogi.edu/CORIE/network/lght2" TargetMode="External" /><Relationship Id="rId18" Type="http://schemas.openxmlformats.org/officeDocument/2006/relationships/hyperlink" Target="http://www.ccalmr.ogi.edu/CORIE/network/jetta" TargetMode="External" /><Relationship Id="rId19" Type="http://schemas.openxmlformats.org/officeDocument/2006/relationships/hyperlink" Target="http://www.ccalmr.ogi.edu/nanoos/orca?platform=Hoodsport" TargetMode="External" /><Relationship Id="rId20" Type="http://schemas.openxmlformats.org/officeDocument/2006/relationships/hyperlink" Target="http://www.ccalmr.ogi.edu/CORIE/network/hmndb" TargetMode="External" /><Relationship Id="rId21" Type="http://schemas.openxmlformats.org/officeDocument/2006/relationships/hyperlink" Target="http://www.ccalmr.ogi.edu/CORIE/network/grays" TargetMode="External" /><Relationship Id="rId22" Type="http://schemas.openxmlformats.org/officeDocument/2006/relationships/hyperlink" Target="http://www.ccalmr.ogi.edu/CORIE/network/eliot" TargetMode="External" /><Relationship Id="rId23" Type="http://schemas.openxmlformats.org/officeDocument/2006/relationships/hyperlink" Target="http://www.ccalmr.ogi.edu/nanoos/orca?platform=Duckabush" TargetMode="External" /><Relationship Id="rId24" Type="http://schemas.openxmlformats.org/officeDocument/2006/relationships/hyperlink" Target="http://www.ccalmr.ogi.edu/CORIE/network/dsdma" TargetMode="External" /><Relationship Id="rId25" Type="http://schemas.openxmlformats.org/officeDocument/2006/relationships/hyperlink" Target="http://www.ccalmr.ogi.edu/CORIE/network/coaww" TargetMode="External" /><Relationship Id="rId26" Type="http://schemas.openxmlformats.org/officeDocument/2006/relationships/hyperlink" Target="http://www.ccalmr.ogi.edu/CORIE/network/chnke" TargetMode="External" /><Relationship Id="rId27" Type="http://schemas.openxmlformats.org/officeDocument/2006/relationships/hyperlink" Target="http://www.ccalmr.ogi.edu/CORIE/network/cbnc3" TargetMode="External" /><Relationship Id="rId28" Type="http://schemas.openxmlformats.org/officeDocument/2006/relationships/hyperlink" Target="http://www.ccalmr.ogi.edu/CORIE/network/am169" TargetMode="External" /><Relationship Id="rId29" Type="http://schemas.openxmlformats.org/officeDocument/2006/relationships/hyperlink" Target="http://www.ccalmr.ogi.edu/nanoos/network/alsea/abpoa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coastwatch.pfeg.noaa.gov/coastwatch/CWBrowser.jsp?get=gridData&amp;dataSet=TMYchla&amp;timePeriod=" TargetMode="External" /><Relationship Id="rId2" Type="http://schemas.openxmlformats.org/officeDocument/2006/relationships/hyperlink" Target="http://coastwatch.pfeg.noaa.gov/coastwatch/CWBrowser.jsp?get=gridData&amp;dataSet=TMOchla&amp;timePeriod=" TargetMode="External" /><Relationship Id="rId3" Type="http://schemas.openxmlformats.org/officeDocument/2006/relationships/hyperlink" Target="http://www.ndbc.noaa.gov/data/realtime2/46087.txt" TargetMode="External" /><Relationship Id="rId4" Type="http://schemas.openxmlformats.org/officeDocument/2006/relationships/hyperlink" Target="http://bragg.oce.orst.edu/ORCoast/DownloadAsciiTotals/2008_03/Q1W.2008.03.06" TargetMode="External" /><Relationship Id="rId5" Type="http://schemas.openxmlformats.org/officeDocument/2006/relationships/hyperlink" Target="http://agate.coas.oregonstate.edu/cgi-bin/nph-dods.cgi/archive_data/oco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A1" sqref="A1"/>
    </sheetView>
  </sheetViews>
  <sheetFormatPr defaultColWidth="9.140625" defaultRowHeight="12.75"/>
  <cols>
    <col min="1" max="13" width="20.00390625" style="0" bestFit="1" customWidth="1"/>
    <col min="14" max="14" width="8.00390625" style="0" bestFit="1" customWidth="1"/>
  </cols>
  <sheetData>
    <row r="1" spans="1:14" ht="39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2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/>
    </row>
    <row r="3" spans="1:14" ht="75.75" customHeight="1">
      <c r="A3" s="4" t="s">
        <v>14</v>
      </c>
      <c r="B3" s="4" t="s">
        <v>15</v>
      </c>
      <c r="C3" s="4" t="s">
        <v>16</v>
      </c>
      <c r="D3" s="4" t="s">
        <v>17</v>
      </c>
      <c r="E3" s="4" t="s">
        <v>18</v>
      </c>
      <c r="F3" s="4" t="s">
        <v>19</v>
      </c>
      <c r="G3" s="4" t="s">
        <v>20</v>
      </c>
      <c r="H3" s="4" t="str">
        <f>HYPERLINK("http://www.ndbc.noaa.gov/data/realtime2/46211.txt","http://www.ndbc.noaa.gov/data/realtime2/46211.txt")</f>
        <v>http://www.ndbc.noaa.gov/data/realtime2/46211.txt</v>
      </c>
      <c r="I3" s="4" t="s">
        <v>21</v>
      </c>
      <c r="J3" s="4" t="s">
        <v>22</v>
      </c>
      <c r="K3" s="4" t="s">
        <v>23</v>
      </c>
      <c r="L3" s="4" t="s">
        <v>24</v>
      </c>
      <c r="M3" s="4" t="s">
        <v>25</v>
      </c>
      <c r="N3" s="4"/>
    </row>
    <row r="4" spans="1:14" ht="114" customHeight="1">
      <c r="A4" s="4" t="s">
        <v>26</v>
      </c>
      <c r="B4" s="4" t="s">
        <v>15</v>
      </c>
      <c r="C4" s="4" t="s">
        <v>16</v>
      </c>
      <c r="D4" s="4" t="s">
        <v>17</v>
      </c>
      <c r="E4" s="4" t="s">
        <v>27</v>
      </c>
      <c r="F4" s="4" t="s">
        <v>28</v>
      </c>
      <c r="G4" s="4" t="s">
        <v>29</v>
      </c>
      <c r="H4" s="6" t="s">
        <v>30</v>
      </c>
      <c r="I4" s="4" t="s">
        <v>21</v>
      </c>
      <c r="J4" s="4" t="s">
        <v>22</v>
      </c>
      <c r="K4" s="4" t="s">
        <v>23</v>
      </c>
      <c r="L4" s="4" t="s">
        <v>24</v>
      </c>
      <c r="M4" s="4" t="s">
        <v>25</v>
      </c>
      <c r="N4" s="4"/>
    </row>
    <row r="5" spans="1:14" ht="12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2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2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2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2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</sheetData>
  <mergeCells count="1">
    <mergeCell ref="A1:M1"/>
  </mergeCells>
  <hyperlinks>
    <hyperlink ref="H4" r:id="rId1" display="http://www.ndbc.noaa.gov/data/realtime2/46229.txt"/>
  </hyperlink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A1" sqref="A1"/>
    </sheetView>
  </sheetViews>
  <sheetFormatPr defaultColWidth="9.140625" defaultRowHeight="12.75"/>
  <cols>
    <col min="1" max="13" width="30.00390625" style="0" bestFit="1" customWidth="1"/>
    <col min="14" max="14" width="8.00390625" style="0" bestFit="1" customWidth="1"/>
  </cols>
  <sheetData>
    <row r="1" spans="1:14" ht="39" customHeight="1">
      <c r="A1" s="1" t="s">
        <v>722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2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/>
    </row>
    <row r="3" spans="1:14" ht="51" customHeight="1">
      <c r="A3" s="4" t="s">
        <v>224</v>
      </c>
      <c r="B3" s="4" t="s">
        <v>81</v>
      </c>
      <c r="C3" s="4" t="s">
        <v>16</v>
      </c>
      <c r="D3" s="4" t="s">
        <v>82</v>
      </c>
      <c r="E3" s="4" t="s">
        <v>83</v>
      </c>
      <c r="F3" s="4" t="s">
        <v>225</v>
      </c>
      <c r="G3" s="4" t="s">
        <v>226</v>
      </c>
      <c r="H3" s="6" t="s">
        <v>227</v>
      </c>
      <c r="I3" s="4" t="s">
        <v>21</v>
      </c>
      <c r="J3" s="4" t="s">
        <v>86</v>
      </c>
      <c r="K3" s="4" t="s">
        <v>75</v>
      </c>
      <c r="L3" s="4" t="s">
        <v>87</v>
      </c>
      <c r="M3" s="4" t="s">
        <v>25</v>
      </c>
      <c r="N3" s="4"/>
    </row>
    <row r="4" spans="1:14" ht="63" customHeight="1">
      <c r="A4" s="4" t="s">
        <v>228</v>
      </c>
      <c r="B4" s="4" t="s">
        <v>15</v>
      </c>
      <c r="C4" s="4" t="s">
        <v>174</v>
      </c>
      <c r="D4" s="4" t="s">
        <v>82</v>
      </c>
      <c r="E4" s="4" t="s">
        <v>89</v>
      </c>
      <c r="F4" s="4" t="s">
        <v>229</v>
      </c>
      <c r="G4" s="4" t="s">
        <v>230</v>
      </c>
      <c r="H4" s="6" t="s">
        <v>231</v>
      </c>
      <c r="I4" s="4" t="s">
        <v>21</v>
      </c>
      <c r="J4" s="4" t="s">
        <v>86</v>
      </c>
      <c r="K4" s="4" t="s">
        <v>75</v>
      </c>
      <c r="L4" s="4" t="s">
        <v>87</v>
      </c>
      <c r="M4" s="4" t="s">
        <v>25</v>
      </c>
      <c r="N4" s="4"/>
    </row>
    <row r="5" spans="1:14" ht="63" customHeight="1">
      <c r="A5" s="4" t="s">
        <v>232</v>
      </c>
      <c r="B5" s="4" t="s">
        <v>15</v>
      </c>
      <c r="C5" s="4" t="s">
        <v>16</v>
      </c>
      <c r="D5" s="4" t="s">
        <v>82</v>
      </c>
      <c r="E5" s="4" t="s">
        <v>89</v>
      </c>
      <c r="F5" s="4" t="s">
        <v>233</v>
      </c>
      <c r="G5" s="4" t="s">
        <v>234</v>
      </c>
      <c r="H5" s="6" t="s">
        <v>235</v>
      </c>
      <c r="I5" s="4" t="s">
        <v>21</v>
      </c>
      <c r="J5" s="4" t="s">
        <v>86</v>
      </c>
      <c r="K5" s="4" t="s">
        <v>75</v>
      </c>
      <c r="L5" s="4" t="s">
        <v>87</v>
      </c>
      <c r="M5" s="4" t="s">
        <v>25</v>
      </c>
      <c r="N5" s="4"/>
    </row>
    <row r="6" spans="1:14" ht="12.75" customHeight="1">
      <c r="A6" s="4"/>
      <c r="B6" s="4"/>
      <c r="C6" s="4"/>
      <c r="D6" s="4"/>
      <c r="E6" s="4"/>
      <c r="F6" s="4"/>
      <c r="G6" s="4"/>
      <c r="H6" s="6"/>
      <c r="I6" s="4"/>
      <c r="J6" s="4"/>
      <c r="K6" s="4"/>
      <c r="L6" s="4"/>
      <c r="M6" s="4"/>
      <c r="N6" s="4"/>
    </row>
    <row r="7" spans="1:14" ht="12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2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2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</sheetData>
  <mergeCells count="1">
    <mergeCell ref="A1:M1"/>
  </mergeCells>
  <hyperlinks>
    <hyperlink ref="H3" r:id="rId1" display="http://www.ndbc.noaa.gov/data/realtime2/CHNO3.txt"/>
    <hyperlink ref="H4" r:id="rId2" display="http://www.ndbc.noaa.gov/station_page.php?station=soqo3"/>
    <hyperlink ref="H5" r:id="rId3" display="http://www.ndbc.noaa.gov/data/realtime2/CWQO3.ocean"/>
  </hyperlink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selection activeCell="A1" sqref="A1"/>
    </sheetView>
  </sheetViews>
  <sheetFormatPr defaultColWidth="9.140625" defaultRowHeight="12.75"/>
  <cols>
    <col min="1" max="13" width="25.00390625" style="0" bestFit="1" customWidth="1"/>
    <col min="14" max="14" width="8.00390625" style="0" bestFit="1" customWidth="1"/>
  </cols>
  <sheetData>
    <row r="1" spans="1:14" ht="39" customHeight="1">
      <c r="A1" s="1" t="s">
        <v>723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2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/>
    </row>
    <row r="3" spans="1:14" ht="139.5" customHeight="1">
      <c r="A3" s="4" t="s">
        <v>724</v>
      </c>
      <c r="B3" s="4" t="s">
        <v>372</v>
      </c>
      <c r="C3" s="4" t="s">
        <v>725</v>
      </c>
      <c r="D3" s="4" t="s">
        <v>726</v>
      </c>
      <c r="E3" s="4" t="s">
        <v>727</v>
      </c>
      <c r="F3" s="4" t="s">
        <v>728</v>
      </c>
      <c r="G3" s="4" t="s">
        <v>683</v>
      </c>
      <c r="H3" s="4" t="str">
        <f>HYPERLINK("https://www.nwp.usace.army.mil/op/fishdata/home.asp","https://www.nwp.usace.army.mil/op/fishdata/home.asp")</f>
        <v>https://www.nwp.usace.army.mil/op/fishdata/home.asp</v>
      </c>
      <c r="I3" s="4" t="s">
        <v>729</v>
      </c>
      <c r="J3" s="4" t="s">
        <v>730</v>
      </c>
      <c r="K3" s="4" t="s">
        <v>730</v>
      </c>
      <c r="L3" s="4" t="s">
        <v>731</v>
      </c>
      <c r="M3" s="4" t="s">
        <v>731</v>
      </c>
      <c r="N3" s="4"/>
    </row>
    <row r="4" spans="1:14" ht="139.5" customHeight="1">
      <c r="A4" s="4" t="s">
        <v>724</v>
      </c>
      <c r="B4" s="4" t="s">
        <v>372</v>
      </c>
      <c r="C4" s="4" t="s">
        <v>725</v>
      </c>
      <c r="D4" s="4" t="s">
        <v>726</v>
      </c>
      <c r="E4" s="4" t="s">
        <v>727</v>
      </c>
      <c r="F4" s="4" t="s">
        <v>732</v>
      </c>
      <c r="G4" s="4" t="s">
        <v>683</v>
      </c>
      <c r="H4" s="4" t="str">
        <f>HYPERLINK("https://www.nwp.usace.army.mil/op/fishdata/home.asp","https://www.nwp.usace.army.mil/op/fishdata/home.asp")</f>
        <v>https://www.nwp.usace.army.mil/op/fishdata/home.asp</v>
      </c>
      <c r="I4" s="4" t="s">
        <v>729</v>
      </c>
      <c r="J4" s="4" t="s">
        <v>730</v>
      </c>
      <c r="K4" s="4" t="s">
        <v>730</v>
      </c>
      <c r="L4" s="4" t="s">
        <v>731</v>
      </c>
      <c r="M4" s="4" t="s">
        <v>731</v>
      </c>
      <c r="N4" s="4"/>
    </row>
    <row r="5" spans="1:14" ht="139.5" customHeight="1">
      <c r="A5" s="4" t="s">
        <v>724</v>
      </c>
      <c r="B5" s="4" t="s">
        <v>372</v>
      </c>
      <c r="C5" s="4" t="s">
        <v>725</v>
      </c>
      <c r="D5" s="4" t="s">
        <v>726</v>
      </c>
      <c r="E5" s="4" t="s">
        <v>727</v>
      </c>
      <c r="F5" s="4" t="s">
        <v>733</v>
      </c>
      <c r="G5" s="4" t="s">
        <v>734</v>
      </c>
      <c r="H5" s="4" t="str">
        <f>HYPERLINK("https://www.nwp.usace.army.mil/op/fishdata/home.asp","https://www.nwp.usace.army.mil/op/fishdata/home.asp")</f>
        <v>https://www.nwp.usace.army.mil/op/fishdata/home.asp</v>
      </c>
      <c r="I5" s="4" t="s">
        <v>729</v>
      </c>
      <c r="J5" s="4" t="s">
        <v>730</v>
      </c>
      <c r="K5" s="4" t="s">
        <v>730</v>
      </c>
      <c r="L5" s="4" t="s">
        <v>731</v>
      </c>
      <c r="M5" s="4" t="s">
        <v>731</v>
      </c>
      <c r="N5" s="4"/>
    </row>
    <row r="6" spans="1:14" ht="139.5" customHeight="1">
      <c r="A6" s="4" t="s">
        <v>724</v>
      </c>
      <c r="B6" s="4" t="s">
        <v>372</v>
      </c>
      <c r="C6" s="4" t="s">
        <v>725</v>
      </c>
      <c r="D6" s="4" t="s">
        <v>726</v>
      </c>
      <c r="E6" s="4" t="s">
        <v>727</v>
      </c>
      <c r="F6" s="4" t="s">
        <v>735</v>
      </c>
      <c r="G6" s="4" t="s">
        <v>734</v>
      </c>
      <c r="H6" s="4" t="str">
        <f>HYPERLINK("https://www.nwp.usace.army.mil/op/fishdata/home.asp","https://www.nwp.usace.army.mil/op/fishdata/home.asp")</f>
        <v>https://www.nwp.usace.army.mil/op/fishdata/home.asp</v>
      </c>
      <c r="I6" s="4" t="s">
        <v>729</v>
      </c>
      <c r="J6" s="4" t="s">
        <v>730</v>
      </c>
      <c r="K6" s="4" t="s">
        <v>730</v>
      </c>
      <c r="L6" s="4" t="s">
        <v>731</v>
      </c>
      <c r="M6" s="4" t="s">
        <v>731</v>
      </c>
      <c r="N6" s="4"/>
    </row>
    <row r="7" spans="1:14" ht="139.5" customHeight="1">
      <c r="A7" s="4" t="s">
        <v>724</v>
      </c>
      <c r="B7" s="4" t="s">
        <v>372</v>
      </c>
      <c r="C7" s="4" t="s">
        <v>725</v>
      </c>
      <c r="D7" s="4" t="s">
        <v>726</v>
      </c>
      <c r="E7" s="4" t="s">
        <v>727</v>
      </c>
      <c r="F7" s="4" t="s">
        <v>736</v>
      </c>
      <c r="G7" s="4" t="s">
        <v>737</v>
      </c>
      <c r="H7" s="4" t="str">
        <f>HYPERLINK("https://www.nwp.usace.army.mil/op/fishdata/home.asp","https://www.nwp.usace.army.mil/op/fishdata/home.asp")</f>
        <v>https://www.nwp.usace.army.mil/op/fishdata/home.asp</v>
      </c>
      <c r="I7" s="4" t="s">
        <v>729</v>
      </c>
      <c r="J7" s="4" t="s">
        <v>730</v>
      </c>
      <c r="K7" s="4" t="s">
        <v>730</v>
      </c>
      <c r="L7" s="4" t="s">
        <v>731</v>
      </c>
      <c r="M7" s="4" t="s">
        <v>731</v>
      </c>
      <c r="N7" s="4"/>
    </row>
    <row r="8" spans="1:14" ht="139.5" customHeight="1">
      <c r="A8" s="4" t="s">
        <v>724</v>
      </c>
      <c r="B8" s="4" t="s">
        <v>372</v>
      </c>
      <c r="C8" s="4" t="s">
        <v>725</v>
      </c>
      <c r="D8" s="4" t="s">
        <v>726</v>
      </c>
      <c r="E8" s="4" t="s">
        <v>727</v>
      </c>
      <c r="F8" s="4" t="s">
        <v>735</v>
      </c>
      <c r="G8" s="4" t="s">
        <v>737</v>
      </c>
      <c r="H8" s="4" t="str">
        <f>HYPERLINK("https://www.nwp.usace.army.mil/op/fishdata/home.asp","https://www.nwp.usace.army.mil/op/fishdata/home.asp")</f>
        <v>https://www.nwp.usace.army.mil/op/fishdata/home.asp</v>
      </c>
      <c r="I8" s="4" t="s">
        <v>729</v>
      </c>
      <c r="J8" s="4" t="s">
        <v>730</v>
      </c>
      <c r="K8" s="4" t="s">
        <v>730</v>
      </c>
      <c r="L8" s="4" t="s">
        <v>731</v>
      </c>
      <c r="M8" s="4" t="s">
        <v>731</v>
      </c>
      <c r="N8" s="4"/>
    </row>
    <row r="9" spans="1:14" ht="139.5" customHeight="1">
      <c r="A9" s="4" t="s">
        <v>724</v>
      </c>
      <c r="B9" s="4" t="s">
        <v>372</v>
      </c>
      <c r="C9" s="4" t="s">
        <v>725</v>
      </c>
      <c r="D9" s="4" t="s">
        <v>726</v>
      </c>
      <c r="E9" s="4" t="s">
        <v>727</v>
      </c>
      <c r="F9" s="4" t="s">
        <v>738</v>
      </c>
      <c r="G9" s="4" t="s">
        <v>739</v>
      </c>
      <c r="H9" s="4" t="str">
        <f>HYPERLINK("https://www.nwp.usace.army.mil/op/fishdata/home.asp","https://www.nwp.usace.army.mil/op/fishdata/home.asp")</f>
        <v>https://www.nwp.usace.army.mil/op/fishdata/home.asp</v>
      </c>
      <c r="I9" s="4" t="s">
        <v>729</v>
      </c>
      <c r="J9" s="4" t="s">
        <v>730</v>
      </c>
      <c r="K9" s="4" t="s">
        <v>730</v>
      </c>
      <c r="L9" s="4" t="s">
        <v>731</v>
      </c>
      <c r="M9" s="4" t="s">
        <v>731</v>
      </c>
      <c r="N9" s="4"/>
    </row>
    <row r="10" spans="1:14" ht="139.5" customHeight="1">
      <c r="A10" s="4" t="s">
        <v>724</v>
      </c>
      <c r="B10" s="4" t="s">
        <v>372</v>
      </c>
      <c r="C10" s="4" t="s">
        <v>725</v>
      </c>
      <c r="D10" s="4" t="s">
        <v>726</v>
      </c>
      <c r="E10" s="4" t="s">
        <v>727</v>
      </c>
      <c r="F10" s="4" t="s">
        <v>732</v>
      </c>
      <c r="G10" s="4" t="s">
        <v>739</v>
      </c>
      <c r="H10" s="4" t="str">
        <f>HYPERLINK("https://www.nwp.usace.army.mil/op/fishdata/home.asp","https://www.nwp.usace.army.mil/op/fishdata/home.asp")</f>
        <v>https://www.nwp.usace.army.mil/op/fishdata/home.asp</v>
      </c>
      <c r="I10" s="4" t="s">
        <v>729</v>
      </c>
      <c r="J10" s="4" t="s">
        <v>730</v>
      </c>
      <c r="K10" s="4" t="s">
        <v>730</v>
      </c>
      <c r="L10" s="4" t="s">
        <v>731</v>
      </c>
      <c r="M10" s="4" t="s">
        <v>731</v>
      </c>
      <c r="N10" s="4"/>
    </row>
    <row r="11" spans="1:14" ht="139.5" customHeight="1">
      <c r="A11" s="4" t="s">
        <v>724</v>
      </c>
      <c r="B11" s="4" t="s">
        <v>372</v>
      </c>
      <c r="C11" s="4" t="s">
        <v>725</v>
      </c>
      <c r="D11" s="4" t="s">
        <v>726</v>
      </c>
      <c r="E11" s="4" t="s">
        <v>727</v>
      </c>
      <c r="F11" s="4" t="s">
        <v>736</v>
      </c>
      <c r="G11" s="4" t="s">
        <v>740</v>
      </c>
      <c r="H11" s="4" t="str">
        <f>HYPERLINK("https://www.nwp.usace.army.mil/op/fishdata/home.asp","https://www.nwp.usace.army.mil/op/fishdata/home.asp")</f>
        <v>https://www.nwp.usace.army.mil/op/fishdata/home.asp</v>
      </c>
      <c r="I11" s="4" t="s">
        <v>729</v>
      </c>
      <c r="J11" s="4" t="s">
        <v>730</v>
      </c>
      <c r="K11" s="4" t="s">
        <v>730</v>
      </c>
      <c r="L11" s="4" t="s">
        <v>731</v>
      </c>
      <c r="M11" s="4" t="s">
        <v>731</v>
      </c>
      <c r="N11" s="4"/>
    </row>
    <row r="12" spans="1:14" ht="139.5" customHeight="1">
      <c r="A12" s="4" t="s">
        <v>724</v>
      </c>
      <c r="B12" s="4" t="s">
        <v>372</v>
      </c>
      <c r="C12" s="4" t="s">
        <v>725</v>
      </c>
      <c r="D12" s="4" t="s">
        <v>726</v>
      </c>
      <c r="E12" s="4" t="s">
        <v>727</v>
      </c>
      <c r="F12" s="4" t="s">
        <v>735</v>
      </c>
      <c r="G12" s="4" t="s">
        <v>740</v>
      </c>
      <c r="H12" s="4" t="str">
        <f>HYPERLINK("https://www.nwp.usace.army.mil/op/fishdata/home.asp","https://www.nwp.usace.army.mil/op/fishdata/home.asp")</f>
        <v>https://www.nwp.usace.army.mil/op/fishdata/home.asp</v>
      </c>
      <c r="I12" s="4" t="s">
        <v>729</v>
      </c>
      <c r="J12" s="4" t="s">
        <v>730</v>
      </c>
      <c r="K12" s="4" t="s">
        <v>730</v>
      </c>
      <c r="L12" s="4" t="s">
        <v>731</v>
      </c>
      <c r="M12" s="4" t="s">
        <v>731</v>
      </c>
      <c r="N12" s="4"/>
    </row>
    <row r="13" spans="1:14" ht="139.5" customHeight="1">
      <c r="A13" s="4" t="s">
        <v>724</v>
      </c>
      <c r="B13" s="4" t="s">
        <v>372</v>
      </c>
      <c r="C13" s="4" t="s">
        <v>725</v>
      </c>
      <c r="D13" s="4" t="s">
        <v>726</v>
      </c>
      <c r="E13" s="4" t="s">
        <v>727</v>
      </c>
      <c r="F13" s="4" t="s">
        <v>736</v>
      </c>
      <c r="G13" s="4" t="s">
        <v>741</v>
      </c>
      <c r="H13" s="4" t="str">
        <f>HYPERLINK("https://www.nwp.usace.army.mil/op/fishdata/home.asp","https://www.nwp.usace.army.mil/op/fishdata/home.asp")</f>
        <v>https://www.nwp.usace.army.mil/op/fishdata/home.asp</v>
      </c>
      <c r="I13" s="4" t="s">
        <v>729</v>
      </c>
      <c r="J13" s="4" t="s">
        <v>730</v>
      </c>
      <c r="K13" s="4" t="s">
        <v>730</v>
      </c>
      <c r="L13" s="4" t="s">
        <v>731</v>
      </c>
      <c r="M13" s="4" t="s">
        <v>731</v>
      </c>
      <c r="N13" s="4"/>
    </row>
    <row r="14" spans="1:14" ht="139.5" customHeight="1">
      <c r="A14" s="4" t="s">
        <v>724</v>
      </c>
      <c r="B14" s="4" t="s">
        <v>372</v>
      </c>
      <c r="C14" s="4" t="s">
        <v>725</v>
      </c>
      <c r="D14" s="4" t="s">
        <v>726</v>
      </c>
      <c r="E14" s="4" t="s">
        <v>727</v>
      </c>
      <c r="F14" s="4" t="s">
        <v>735</v>
      </c>
      <c r="G14" s="4" t="s">
        <v>741</v>
      </c>
      <c r="H14" s="4" t="str">
        <f>HYPERLINK("https://www.nwp.usace.army.mil/op/fishdata/home.asp","https://www.nwp.usace.army.mil/op/fishdata/home.asp")</f>
        <v>https://www.nwp.usace.army.mil/op/fishdata/home.asp</v>
      </c>
      <c r="I14" s="4" t="s">
        <v>729</v>
      </c>
      <c r="J14" s="4" t="s">
        <v>730</v>
      </c>
      <c r="K14" s="4" t="s">
        <v>730</v>
      </c>
      <c r="L14" s="4" t="s">
        <v>731</v>
      </c>
      <c r="M14" s="4" t="s">
        <v>731</v>
      </c>
      <c r="N14" s="4"/>
    </row>
    <row r="15" spans="1:14" ht="139.5" customHeight="1">
      <c r="A15" s="4" t="s">
        <v>724</v>
      </c>
      <c r="B15" s="4" t="s">
        <v>372</v>
      </c>
      <c r="C15" s="4" t="s">
        <v>725</v>
      </c>
      <c r="D15" s="4" t="s">
        <v>726</v>
      </c>
      <c r="E15" s="4" t="s">
        <v>727</v>
      </c>
      <c r="F15" s="4" t="s">
        <v>742</v>
      </c>
      <c r="G15" s="4" t="s">
        <v>743</v>
      </c>
      <c r="H15" s="4" t="str">
        <f>HYPERLINK("https://www.nwp.usace.army.mil/op/fishdata/home.asp","https://www.nwp.usace.army.mil/op/fishdata/home.asp")</f>
        <v>https://www.nwp.usace.army.mil/op/fishdata/home.asp</v>
      </c>
      <c r="I15" s="4" t="s">
        <v>729</v>
      </c>
      <c r="J15" s="4" t="s">
        <v>730</v>
      </c>
      <c r="K15" s="4" t="s">
        <v>730</v>
      </c>
      <c r="L15" s="4" t="s">
        <v>731</v>
      </c>
      <c r="M15" s="4" t="s">
        <v>731</v>
      </c>
      <c r="N15" s="4"/>
    </row>
    <row r="16" spans="1:14" ht="139.5" customHeight="1">
      <c r="A16" s="4" t="s">
        <v>724</v>
      </c>
      <c r="B16" s="4" t="s">
        <v>372</v>
      </c>
      <c r="C16" s="4" t="s">
        <v>725</v>
      </c>
      <c r="D16" s="4" t="s">
        <v>726</v>
      </c>
      <c r="E16" s="4" t="s">
        <v>727</v>
      </c>
      <c r="F16" s="4" t="s">
        <v>742</v>
      </c>
      <c r="G16" s="4" t="s">
        <v>744</v>
      </c>
      <c r="H16" s="4" t="str">
        <f>HYPERLINK("https://www.nwp.usace.army.mil/op/fishdata/home.asp","https://www.nwp.usace.army.mil/op/fishdata/home.asp")</f>
        <v>https://www.nwp.usace.army.mil/op/fishdata/home.asp</v>
      </c>
      <c r="I16" s="4" t="s">
        <v>729</v>
      </c>
      <c r="J16" s="4" t="s">
        <v>730</v>
      </c>
      <c r="K16" s="4" t="s">
        <v>730</v>
      </c>
      <c r="L16" s="4" t="s">
        <v>731</v>
      </c>
      <c r="M16" s="4" t="s">
        <v>731</v>
      </c>
      <c r="N16" s="4"/>
    </row>
    <row r="17" spans="1:14" ht="12.7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</sheetData>
  <mergeCells count="1">
    <mergeCell ref="A1:M1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1" sqref="A1"/>
    </sheetView>
  </sheetViews>
  <sheetFormatPr defaultColWidth="9.140625" defaultRowHeight="12.75"/>
  <cols>
    <col min="1" max="1" width="52.00390625" style="0" bestFit="1" customWidth="1"/>
    <col min="2" max="2" width="13.00390625" style="0" bestFit="1" customWidth="1"/>
    <col min="3" max="3" width="26.00390625" style="0" bestFit="1" customWidth="1"/>
    <col min="4" max="4" width="20.00390625" style="0" bestFit="1" customWidth="1"/>
    <col min="5" max="5" width="18.00390625" style="0" bestFit="1" customWidth="1"/>
  </cols>
  <sheetData>
    <row r="1" spans="1:5" ht="18" customHeight="1">
      <c r="A1" s="11" t="s">
        <v>745</v>
      </c>
      <c r="B1" s="2"/>
      <c r="C1" s="2"/>
      <c r="D1" s="7"/>
      <c r="E1" s="7"/>
    </row>
    <row r="2" spans="1:5" ht="12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12.75" customHeight="1">
      <c r="A3" s="2"/>
      <c r="B3" s="2"/>
      <c r="C3" s="2"/>
      <c r="D3" s="2"/>
      <c r="E3" s="2"/>
    </row>
    <row r="4" spans="1:5" ht="12.75" customHeight="1">
      <c r="A4" s="2" t="s">
        <v>746</v>
      </c>
      <c r="B4" s="2" t="s">
        <v>747</v>
      </c>
      <c r="C4" s="2" t="s">
        <v>748</v>
      </c>
      <c r="D4" s="2" t="s">
        <v>749</v>
      </c>
      <c r="E4" s="12" t="s">
        <v>750</v>
      </c>
    </row>
    <row r="5" spans="1:5" ht="12.75" customHeight="1">
      <c r="A5" s="2"/>
      <c r="B5" s="2"/>
      <c r="C5" s="2"/>
      <c r="D5" s="2"/>
      <c r="E5" s="2"/>
    </row>
    <row r="6" spans="1:5" ht="12.75" customHeight="1">
      <c r="A6" s="2"/>
      <c r="B6" s="2"/>
      <c r="C6" s="2"/>
      <c r="D6" s="2"/>
      <c r="E6" s="2"/>
    </row>
    <row r="7" spans="1:5" ht="12.75" customHeight="1">
      <c r="A7" s="2"/>
      <c r="B7" s="2"/>
      <c r="C7" s="2"/>
      <c r="D7" s="2"/>
      <c r="E7" s="2"/>
    </row>
    <row r="8" spans="1:5" ht="12.75" customHeight="1">
      <c r="A8" s="2"/>
      <c r="B8" s="2"/>
      <c r="C8" s="2"/>
      <c r="D8" s="2"/>
      <c r="E8" s="2"/>
    </row>
    <row r="9" spans="1:5" ht="12.75" customHeight="1">
      <c r="A9" s="2"/>
      <c r="B9" s="2"/>
      <c r="C9" s="2"/>
      <c r="D9" s="2"/>
      <c r="E9" s="2"/>
    </row>
    <row r="10" spans="1:5" ht="12.75" customHeight="1">
      <c r="A10" s="2"/>
      <c r="B10" s="13"/>
      <c r="C10" s="2"/>
      <c r="D10" s="2"/>
      <c r="E10" s="2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5" width="8.00390625" style="0" bestFit="1" customWidth="1"/>
  </cols>
  <sheetData>
    <row r="1" spans="1:5" ht="18" customHeight="1">
      <c r="A1" s="8" t="s">
        <v>751</v>
      </c>
      <c r="B1" s="7"/>
      <c r="C1" s="7"/>
      <c r="D1" s="7"/>
      <c r="E1" s="7"/>
    </row>
    <row r="2" spans="1:5" ht="12.75" customHeight="1">
      <c r="A2" s="2"/>
      <c r="B2" s="2"/>
      <c r="C2" s="2"/>
      <c r="D2" s="2"/>
      <c r="E2" s="2"/>
    </row>
    <row r="3" spans="1:5" ht="12.75" customHeight="1">
      <c r="A3" s="2"/>
      <c r="B3" s="2"/>
      <c r="C3" s="2"/>
      <c r="D3" s="2"/>
      <c r="E3" s="2"/>
    </row>
    <row r="4" spans="1:5" ht="12.75" customHeight="1">
      <c r="A4" s="2"/>
      <c r="B4" s="2"/>
      <c r="C4" s="2"/>
      <c r="D4" s="2"/>
      <c r="E4" s="2"/>
    </row>
    <row r="5" spans="1:5" ht="12.75" customHeight="1">
      <c r="A5" s="2"/>
      <c r="B5" s="2"/>
      <c r="C5" s="2"/>
      <c r="D5" s="2"/>
      <c r="E5" s="2"/>
    </row>
    <row r="6" spans="1:5" ht="12.75" customHeight="1">
      <c r="A6" s="2"/>
      <c r="B6" s="2"/>
      <c r="C6" s="2"/>
      <c r="D6" s="2"/>
      <c r="E6" s="2"/>
    </row>
    <row r="7" spans="1:5" ht="12.75" customHeight="1">
      <c r="A7" s="2"/>
      <c r="B7" s="2"/>
      <c r="C7" s="2"/>
      <c r="D7" s="2"/>
      <c r="E7" s="2"/>
    </row>
    <row r="8" spans="1:5" ht="12.75" customHeight="1">
      <c r="A8" s="2"/>
      <c r="B8" s="2"/>
      <c r="C8" s="2"/>
      <c r="D8" s="2"/>
      <c r="E8" s="2"/>
    </row>
    <row r="9" spans="1:5" ht="12.75" customHeight="1">
      <c r="A9" s="2"/>
      <c r="B9" s="2"/>
      <c r="C9" s="2"/>
      <c r="D9" s="2"/>
      <c r="E9" s="2"/>
    </row>
    <row r="10" spans="1:5" ht="12.75" customHeight="1">
      <c r="A10" s="2"/>
      <c r="B10" s="2"/>
      <c r="C10" s="2"/>
      <c r="D10" s="2"/>
      <c r="E10" s="2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5" width="8.00390625" style="0" bestFit="1" customWidth="1"/>
  </cols>
  <sheetData>
    <row r="1" spans="1:5" ht="18" customHeight="1">
      <c r="A1" s="8" t="s">
        <v>752</v>
      </c>
      <c r="B1" s="7"/>
      <c r="C1" s="7"/>
      <c r="D1" s="7"/>
      <c r="E1" s="7"/>
    </row>
    <row r="2" spans="1:5" ht="12.75" customHeight="1">
      <c r="A2" s="2"/>
      <c r="B2" s="2"/>
      <c r="C2" s="2"/>
      <c r="D2" s="2"/>
      <c r="E2" s="2"/>
    </row>
    <row r="3" spans="1:5" ht="12.75" customHeight="1">
      <c r="A3" s="2"/>
      <c r="B3" s="2"/>
      <c r="C3" s="2"/>
      <c r="D3" s="2"/>
      <c r="E3" s="2"/>
    </row>
    <row r="4" spans="1:5" ht="12.75" customHeight="1">
      <c r="A4" s="2"/>
      <c r="B4" s="2"/>
      <c r="C4" s="2"/>
      <c r="D4" s="2"/>
      <c r="E4" s="2"/>
    </row>
    <row r="5" spans="1:5" ht="12.75" customHeight="1">
      <c r="A5" s="2"/>
      <c r="B5" s="2"/>
      <c r="C5" s="2"/>
      <c r="D5" s="2"/>
      <c r="E5" s="2"/>
    </row>
    <row r="6" spans="1:5" ht="12.75" customHeight="1">
      <c r="A6" s="2"/>
      <c r="B6" s="2"/>
      <c r="C6" s="2"/>
      <c r="D6" s="2"/>
      <c r="E6" s="2"/>
    </row>
    <row r="7" spans="1:5" ht="12.75" customHeight="1">
      <c r="A7" s="2"/>
      <c r="B7" s="2"/>
      <c r="C7" s="2"/>
      <c r="D7" s="2"/>
      <c r="E7" s="2"/>
    </row>
    <row r="8" spans="1:5" ht="12.75" customHeight="1">
      <c r="A8" s="2"/>
      <c r="B8" s="2"/>
      <c r="C8" s="2"/>
      <c r="D8" s="2"/>
      <c r="E8" s="2"/>
    </row>
    <row r="9" spans="1:5" ht="12.75" customHeight="1">
      <c r="A9" s="2"/>
      <c r="B9" s="2"/>
      <c r="C9" s="2"/>
      <c r="D9" s="2"/>
      <c r="E9" s="2"/>
    </row>
    <row r="10" spans="1:5" ht="12.75" customHeight="1">
      <c r="A10" s="2"/>
      <c r="B10" s="2"/>
      <c r="C10" s="2"/>
      <c r="D10" s="2"/>
      <c r="E10" s="2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A1" sqref="A1"/>
    </sheetView>
  </sheetViews>
  <sheetFormatPr defaultColWidth="9.140625" defaultRowHeight="12.75"/>
  <cols>
    <col min="1" max="13" width="25.00390625" style="0" bestFit="1" customWidth="1"/>
    <col min="14" max="14" width="8.00390625" style="0" bestFit="1" customWidth="1"/>
  </cols>
  <sheetData>
    <row r="1" spans="1:14" ht="39" customHeight="1">
      <c r="A1" s="1" t="s">
        <v>753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2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/>
    </row>
    <row r="3" spans="1:14" ht="157.5" customHeight="1">
      <c r="A3" s="4" t="s">
        <v>754</v>
      </c>
      <c r="B3" s="4" t="s">
        <v>15</v>
      </c>
      <c r="C3" s="4" t="s">
        <v>755</v>
      </c>
      <c r="D3" s="4" t="s">
        <v>104</v>
      </c>
      <c r="E3" s="4" t="s">
        <v>756</v>
      </c>
      <c r="F3" s="4" t="s">
        <v>754</v>
      </c>
      <c r="G3" s="4" t="s">
        <v>757</v>
      </c>
      <c r="H3" s="6" t="s">
        <v>758</v>
      </c>
      <c r="I3" s="4" t="s">
        <v>21</v>
      </c>
      <c r="J3" s="4" t="s">
        <v>759</v>
      </c>
      <c r="K3" s="4" t="s">
        <v>760</v>
      </c>
      <c r="L3" s="4" t="s">
        <v>761</v>
      </c>
      <c r="M3" s="4" t="s">
        <v>762</v>
      </c>
      <c r="N3" s="4"/>
    </row>
    <row r="4" spans="1:14" ht="12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2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2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2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2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2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</sheetData>
  <mergeCells count="1">
    <mergeCell ref="A1:M1"/>
  </mergeCells>
  <hyperlinks>
    <hyperlink ref="H3" r:id="rId1" display="http://yaquina.satlantic.com/cgi-data/nph-data.cgi?x=date&amp;y=cdom,conductivity,oxygen,fluorescence,nitrate,oxygen_sat,pressure,voltage,salinity,scattering,temperature,turbidity&amp;min_date=20011101&amp;max_date=20080307&amp;node=0019&amp;data_format=text"/>
  </hyperlink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5" width="8.00390625" style="0" bestFit="1" customWidth="1"/>
  </cols>
  <sheetData>
    <row r="1" spans="1:5" ht="18" customHeight="1">
      <c r="A1" s="8" t="s">
        <v>763</v>
      </c>
      <c r="B1" s="7"/>
      <c r="C1" s="7"/>
      <c r="D1" s="7"/>
      <c r="E1" s="7"/>
    </row>
    <row r="2" spans="1:5" ht="12.75" customHeight="1">
      <c r="A2" s="2"/>
      <c r="B2" s="2"/>
      <c r="C2" s="2"/>
      <c r="D2" s="2"/>
      <c r="E2" s="2"/>
    </row>
    <row r="3" spans="1:5" ht="12.75" customHeight="1">
      <c r="A3" s="2"/>
      <c r="B3" s="2"/>
      <c r="C3" s="2"/>
      <c r="D3" s="2"/>
      <c r="E3" s="2"/>
    </row>
    <row r="4" spans="1:5" ht="12.75" customHeight="1">
      <c r="A4" s="2"/>
      <c r="B4" s="2"/>
      <c r="C4" s="2"/>
      <c r="D4" s="2"/>
      <c r="E4" s="2"/>
    </row>
    <row r="5" spans="1:5" ht="12.75" customHeight="1">
      <c r="A5" s="2"/>
      <c r="B5" s="2"/>
      <c r="C5" s="2"/>
      <c r="D5" s="2"/>
      <c r="E5" s="2"/>
    </row>
    <row r="6" spans="1:5" ht="12.75" customHeight="1">
      <c r="A6" s="2"/>
      <c r="B6" s="2"/>
      <c r="C6" s="2"/>
      <c r="D6" s="2"/>
      <c r="E6" s="2"/>
    </row>
    <row r="7" spans="1:5" ht="12.75" customHeight="1">
      <c r="A7" s="2"/>
      <c r="B7" s="2"/>
      <c r="C7" s="2"/>
      <c r="D7" s="2"/>
      <c r="E7" s="2"/>
    </row>
    <row r="8" spans="1:5" ht="12.75" customHeight="1">
      <c r="A8" s="2"/>
      <c r="B8" s="2"/>
      <c r="C8" s="2"/>
      <c r="D8" s="2"/>
      <c r="E8" s="2"/>
    </row>
    <row r="9" spans="1:5" ht="12.75" customHeight="1">
      <c r="A9" s="2"/>
      <c r="B9" s="2"/>
      <c r="C9" s="2"/>
      <c r="D9" s="2"/>
      <c r="E9" s="2"/>
    </row>
    <row r="10" spans="1:5" ht="12.75" customHeight="1">
      <c r="A10" s="2"/>
      <c r="B10" s="2"/>
      <c r="C10" s="2"/>
      <c r="D10" s="2"/>
      <c r="E10" s="2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A1" sqref="A1"/>
    </sheetView>
  </sheetViews>
  <sheetFormatPr defaultColWidth="9.140625" defaultRowHeight="12.75"/>
  <cols>
    <col min="1" max="1" width="61.00390625" style="0" bestFit="1" customWidth="1"/>
    <col min="2" max="2" width="26.00390625" style="0" bestFit="1" customWidth="1"/>
    <col min="3" max="3" width="25.00390625" style="0" bestFit="1" customWidth="1"/>
    <col min="4" max="4" width="21.00390625" style="0" bestFit="1" customWidth="1"/>
    <col min="5" max="5" width="19.00390625" style="0" bestFit="1" customWidth="1"/>
    <col min="6" max="6" width="28.00390625" style="0" bestFit="1" customWidth="1"/>
    <col min="7" max="7" width="22.00390625" style="0" bestFit="1" customWidth="1"/>
    <col min="8" max="8" width="16.00390625" style="0" bestFit="1" customWidth="1"/>
    <col min="9" max="9" width="24.00390625" style="0" bestFit="1" customWidth="1"/>
    <col min="10" max="10" width="20.00390625" style="0" bestFit="1" customWidth="1"/>
    <col min="11" max="11" width="18.00390625" style="0" bestFit="1" customWidth="1"/>
    <col min="12" max="12" width="16.00390625" style="0" bestFit="1" customWidth="1"/>
    <col min="13" max="13" width="25.00390625" style="0" bestFit="1" customWidth="1"/>
    <col min="14" max="14" width="8.00390625" style="0" bestFit="1" customWidth="1"/>
  </cols>
  <sheetData>
    <row r="1" spans="1:14" ht="18" customHeight="1">
      <c r="A1" s="8" t="s">
        <v>31</v>
      </c>
      <c r="B1" s="7"/>
      <c r="C1" s="7"/>
      <c r="D1" s="7"/>
      <c r="E1" s="7"/>
      <c r="F1" s="2"/>
      <c r="G1" s="2"/>
      <c r="H1" s="2"/>
      <c r="I1" s="2"/>
      <c r="J1" s="2"/>
      <c r="K1" s="2"/>
      <c r="L1" s="2"/>
      <c r="M1" s="2"/>
      <c r="N1" s="2"/>
    </row>
    <row r="2" spans="1:14" ht="12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/>
    </row>
    <row r="3" spans="1:14" ht="12.75" customHeight="1">
      <c r="A3" s="2" t="s">
        <v>32</v>
      </c>
      <c r="B3" s="2" t="s">
        <v>33</v>
      </c>
      <c r="C3" s="2" t="s">
        <v>34</v>
      </c>
      <c r="D3" s="2" t="s">
        <v>35</v>
      </c>
      <c r="E3" s="2" t="s">
        <v>36</v>
      </c>
      <c r="F3" s="2" t="s">
        <v>37</v>
      </c>
      <c r="G3" s="2" t="s">
        <v>38</v>
      </c>
      <c r="H3" s="2" t="s">
        <v>39</v>
      </c>
      <c r="I3" s="2" t="s">
        <v>40</v>
      </c>
      <c r="J3" s="2" t="s">
        <v>41</v>
      </c>
      <c r="K3" s="2" t="s">
        <v>42</v>
      </c>
      <c r="L3" s="2" t="s">
        <v>43</v>
      </c>
      <c r="M3" s="2" t="s">
        <v>43</v>
      </c>
      <c r="N3" s="2"/>
    </row>
    <row r="4" spans="1:14" ht="12.75" customHeight="1">
      <c r="A4" s="2" t="s">
        <v>44</v>
      </c>
      <c r="B4" s="2" t="s">
        <v>33</v>
      </c>
      <c r="C4" s="2" t="s">
        <v>34</v>
      </c>
      <c r="D4" s="2" t="s">
        <v>45</v>
      </c>
      <c r="E4" s="2" t="s">
        <v>46</v>
      </c>
      <c r="F4" s="2" t="s">
        <v>47</v>
      </c>
      <c r="G4" s="2" t="s">
        <v>48</v>
      </c>
      <c r="H4" s="2" t="s">
        <v>49</v>
      </c>
      <c r="I4" s="2" t="s">
        <v>40</v>
      </c>
      <c r="J4" s="2" t="s">
        <v>41</v>
      </c>
      <c r="K4" s="2" t="s">
        <v>42</v>
      </c>
      <c r="L4" s="2" t="s">
        <v>43</v>
      </c>
      <c r="M4" s="2" t="s">
        <v>43</v>
      </c>
      <c r="N4" s="2"/>
    </row>
    <row r="5" spans="1:14" ht="12.75" customHeight="1">
      <c r="A5" s="2" t="s">
        <v>50</v>
      </c>
      <c r="B5" s="2" t="s">
        <v>33</v>
      </c>
      <c r="C5" s="2" t="s">
        <v>34</v>
      </c>
      <c r="D5" s="2" t="s">
        <v>51</v>
      </c>
      <c r="E5" s="2" t="s">
        <v>52</v>
      </c>
      <c r="F5" s="2" t="s">
        <v>53</v>
      </c>
      <c r="G5" s="2" t="s">
        <v>54</v>
      </c>
      <c r="H5" s="2" t="s">
        <v>55</v>
      </c>
      <c r="I5" s="2" t="s">
        <v>40</v>
      </c>
      <c r="J5" s="2" t="s">
        <v>56</v>
      </c>
      <c r="K5" s="2" t="s">
        <v>57</v>
      </c>
      <c r="L5" s="2" t="s">
        <v>58</v>
      </c>
      <c r="M5" s="2" t="s">
        <v>58</v>
      </c>
      <c r="N5" s="2"/>
    </row>
    <row r="6" spans="1:14" ht="12.75" customHeight="1">
      <c r="A6" s="2" t="s">
        <v>59</v>
      </c>
      <c r="B6" s="2" t="s">
        <v>33</v>
      </c>
      <c r="C6" s="2" t="s">
        <v>34</v>
      </c>
      <c r="D6" s="2" t="s">
        <v>60</v>
      </c>
      <c r="E6" s="2" t="s">
        <v>46</v>
      </c>
      <c r="F6" s="2" t="s">
        <v>61</v>
      </c>
      <c r="G6" s="2" t="s">
        <v>62</v>
      </c>
      <c r="H6" s="2" t="s">
        <v>63</v>
      </c>
      <c r="I6" s="2" t="s">
        <v>40</v>
      </c>
      <c r="J6" s="2" t="s">
        <v>41</v>
      </c>
      <c r="K6" s="2" t="s">
        <v>42</v>
      </c>
      <c r="L6" s="2" t="s">
        <v>43</v>
      </c>
      <c r="M6" s="2" t="s">
        <v>43</v>
      </c>
      <c r="N6" s="2"/>
    </row>
    <row r="7" spans="1:14" ht="12.75" customHeight="1">
      <c r="A7" s="2" t="s">
        <v>64</v>
      </c>
      <c r="B7" s="2" t="s">
        <v>33</v>
      </c>
      <c r="C7" s="2" t="s">
        <v>34</v>
      </c>
      <c r="D7" s="2" t="s">
        <v>60</v>
      </c>
      <c r="E7" s="2" t="s">
        <v>46</v>
      </c>
      <c r="F7" s="2" t="s">
        <v>65</v>
      </c>
      <c r="G7" s="2" t="s">
        <v>66</v>
      </c>
      <c r="H7" s="2" t="s">
        <v>67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43</v>
      </c>
      <c r="N7" s="2"/>
    </row>
    <row r="8" spans="1:14" ht="12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2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</sheetData>
  <hyperlinks>
    <hyperlink ref="H3" r:id="rId1" display="http://www.oregongeology.com/sub/Nanoos1/Beach%20profiles/Rockaway_Cell.htm"/>
    <hyperlink ref="H4" r:id="rId2" display="http://www.oregongeology.com/sub/Nanoos1/Beach%20profiles/Neskowin_Cell.htm"/>
    <hyperlink ref="H6" r:id="rId3" display="http://www.oregongeology.com/sub/Nanoos1/Beach%20profiles/Beverly_Cell.htm"/>
    <hyperlink ref="H7" r:id="rId4" display="http://www.oregongeology.com/sub/Nanoos1/Beach%20profiles/Newport_Cell.htm"/>
  </hyperlink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8"/>
  <sheetViews>
    <sheetView workbookViewId="0" topLeftCell="A1">
      <selection activeCell="A1" sqref="A1"/>
    </sheetView>
  </sheetViews>
  <sheetFormatPr defaultColWidth="9.140625" defaultRowHeight="12.75"/>
  <cols>
    <col min="1" max="4" width="20.00390625" style="0" bestFit="1" customWidth="1"/>
    <col min="5" max="5" width="28.00390625" style="0" bestFit="1" customWidth="1"/>
    <col min="6" max="11" width="20.00390625" style="0" bestFit="1" customWidth="1"/>
    <col min="12" max="12" width="41.00390625" style="0" bestFit="1" customWidth="1"/>
    <col min="13" max="13" width="45.00390625" style="0" bestFit="1" customWidth="1"/>
    <col min="14" max="14" width="8.00390625" style="0" bestFit="1" customWidth="1"/>
  </cols>
  <sheetData>
    <row r="1" spans="1:14" ht="39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2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/>
    </row>
    <row r="3" spans="1:14" ht="51" customHeight="1">
      <c r="A3" s="4" t="s">
        <v>69</v>
      </c>
      <c r="B3" s="4" t="s">
        <v>15</v>
      </c>
      <c r="C3" s="4" t="s">
        <v>16</v>
      </c>
      <c r="D3" s="4" t="s">
        <v>70</v>
      </c>
      <c r="E3" s="4" t="s">
        <v>71</v>
      </c>
      <c r="F3" s="4" t="s">
        <v>72</v>
      </c>
      <c r="G3" s="4" t="s">
        <v>73</v>
      </c>
      <c r="H3" s="4" t="str">
        <f>HYPERLINK("http://www.ndbc.noaa.gov/data/realtime2/CHYW1.txt","http://www.ndbc.noaa.gov/data/realtime2/CHYW1.txt")</f>
        <v>http://www.ndbc.noaa.gov/data/realtime2/CHYW1.txt</v>
      </c>
      <c r="I3" s="4" t="s">
        <v>21</v>
      </c>
      <c r="J3" s="4" t="s">
        <v>74</v>
      </c>
      <c r="K3" s="4" t="s">
        <v>75</v>
      </c>
      <c r="L3" s="4" t="s">
        <v>76</v>
      </c>
      <c r="M3" s="4" t="s">
        <v>25</v>
      </c>
      <c r="N3" s="4"/>
    </row>
    <row r="4" spans="1:14" ht="51" customHeight="1">
      <c r="A4" s="4" t="s">
        <v>77</v>
      </c>
      <c r="B4" s="4" t="s">
        <v>15</v>
      </c>
      <c r="C4" s="4" t="s">
        <v>16</v>
      </c>
      <c r="D4" s="4" t="s">
        <v>70</v>
      </c>
      <c r="E4" s="4" t="s">
        <v>71</v>
      </c>
      <c r="F4" s="4" t="s">
        <v>78</v>
      </c>
      <c r="G4" s="4" t="s">
        <v>79</v>
      </c>
      <c r="H4" s="4" t="str">
        <f>HYPERLINK("http://www.ndbc.noaa.gov/data/realtime2/FRDW1.txt","http://www.ndbc.noaa.gov/data/realtime2/FRDW1.txt")</f>
        <v>http://www.ndbc.noaa.gov/data/realtime2/FRDW1.txt</v>
      </c>
      <c r="I4" s="4" t="s">
        <v>21</v>
      </c>
      <c r="J4" s="4" t="s">
        <v>74</v>
      </c>
      <c r="K4" s="4" t="s">
        <v>75</v>
      </c>
      <c r="L4" s="4" t="s">
        <v>76</v>
      </c>
      <c r="M4" s="4" t="s">
        <v>25</v>
      </c>
      <c r="N4" s="4"/>
    </row>
    <row r="5" spans="1:14" ht="51" customHeight="1">
      <c r="A5" s="4" t="s">
        <v>80</v>
      </c>
      <c r="B5" s="4" t="s">
        <v>81</v>
      </c>
      <c r="C5" s="4" t="s">
        <v>16</v>
      </c>
      <c r="D5" s="4" t="s">
        <v>82</v>
      </c>
      <c r="E5" s="4" t="s">
        <v>83</v>
      </c>
      <c r="F5" s="4" t="s">
        <v>84</v>
      </c>
      <c r="G5" s="4" t="s">
        <v>85</v>
      </c>
      <c r="H5" s="4" t="str">
        <f>HYPERLINK("http://www.ndbc.noaa.gov/data/realtime2/PBFW1.txt","http://www.ndbc.noaa.gov/data/realtime2/PBFW1.txt")</f>
        <v>http://www.ndbc.noaa.gov/data/realtime2/PBFW1.txt</v>
      </c>
      <c r="I5" s="4" t="s">
        <v>21</v>
      </c>
      <c r="J5" s="4" t="s">
        <v>86</v>
      </c>
      <c r="K5" s="4" t="s">
        <v>75</v>
      </c>
      <c r="L5" s="4" t="s">
        <v>87</v>
      </c>
      <c r="M5" s="4" t="s">
        <v>25</v>
      </c>
      <c r="N5" s="4"/>
    </row>
    <row r="6" spans="1:14" ht="96.75" customHeight="1">
      <c r="A6" s="4" t="s">
        <v>88</v>
      </c>
      <c r="B6" s="4" t="s">
        <v>15</v>
      </c>
      <c r="C6" s="4" t="s">
        <v>16</v>
      </c>
      <c r="D6" s="4" t="s">
        <v>82</v>
      </c>
      <c r="E6" s="4" t="s">
        <v>89</v>
      </c>
      <c r="F6" s="4" t="s">
        <v>90</v>
      </c>
      <c r="G6" s="4" t="s">
        <v>91</v>
      </c>
      <c r="H6" s="4" t="str">
        <f>HYPERLINK("http://www.ndbc.noaa.gov/data/realtime2/PBLW1.ocean","http://www.ndbc.noaa.gov/data/realtime2/PBLW1.ocean")</f>
        <v>http://www.ndbc.noaa.gov/data/realtime2/PBLW1.ocean</v>
      </c>
      <c r="I6" s="4" t="s">
        <v>21</v>
      </c>
      <c r="J6" s="4" t="s">
        <v>86</v>
      </c>
      <c r="K6" s="4" t="s">
        <v>75</v>
      </c>
      <c r="L6" s="4" t="s">
        <v>87</v>
      </c>
      <c r="M6" s="4" t="s">
        <v>25</v>
      </c>
      <c r="N6" s="4"/>
    </row>
    <row r="7" spans="1:14" ht="159" customHeight="1">
      <c r="A7" s="4" t="s">
        <v>92</v>
      </c>
      <c r="B7" s="4" t="s">
        <v>93</v>
      </c>
      <c r="C7" s="4" t="s">
        <v>16</v>
      </c>
      <c r="D7" s="4" t="s">
        <v>17</v>
      </c>
      <c r="E7" s="4" t="s">
        <v>94</v>
      </c>
      <c r="F7" s="4" t="s">
        <v>95</v>
      </c>
      <c r="G7" s="4" t="s">
        <v>96</v>
      </c>
      <c r="H7" s="6" t="s">
        <v>97</v>
      </c>
      <c r="I7" s="4" t="s">
        <v>21</v>
      </c>
      <c r="J7" s="4" t="s">
        <v>98</v>
      </c>
      <c r="K7" s="4" t="s">
        <v>75</v>
      </c>
      <c r="L7" s="4" t="s">
        <v>25</v>
      </c>
      <c r="M7" s="4" t="s">
        <v>25</v>
      </c>
      <c r="N7" s="4"/>
    </row>
    <row r="8" spans="1:14" ht="138" customHeight="1">
      <c r="A8" s="4" t="s">
        <v>99</v>
      </c>
      <c r="B8" s="4" t="s">
        <v>93</v>
      </c>
      <c r="C8" s="4" t="s">
        <v>16</v>
      </c>
      <c r="D8" s="4" t="s">
        <v>17</v>
      </c>
      <c r="E8" s="4" t="s">
        <v>94</v>
      </c>
      <c r="F8" s="4" t="s">
        <v>100</v>
      </c>
      <c r="G8" s="4" t="s">
        <v>101</v>
      </c>
      <c r="H8" s="6" t="s">
        <v>102</v>
      </c>
      <c r="I8" s="4" t="s">
        <v>21</v>
      </c>
      <c r="J8" s="4" t="s">
        <v>98</v>
      </c>
      <c r="K8" s="4" t="s">
        <v>75</v>
      </c>
      <c r="L8" s="4" t="s">
        <v>25</v>
      </c>
      <c r="M8" s="4" t="s">
        <v>25</v>
      </c>
      <c r="N8" s="4"/>
    </row>
    <row r="9" spans="1:14" ht="111.75" customHeight="1">
      <c r="A9" s="4" t="s">
        <v>103</v>
      </c>
      <c r="B9" s="4" t="s">
        <v>81</v>
      </c>
      <c r="C9" s="4" t="s">
        <v>16</v>
      </c>
      <c r="D9" s="4" t="s">
        <v>104</v>
      </c>
      <c r="E9" s="4" t="s">
        <v>105</v>
      </c>
      <c r="F9" s="4" t="s">
        <v>106</v>
      </c>
      <c r="G9" s="4" t="s">
        <v>107</v>
      </c>
      <c r="H9" s="6" t="s">
        <v>108</v>
      </c>
      <c r="I9" s="4" t="s">
        <v>21</v>
      </c>
      <c r="J9" s="4" t="s">
        <v>98</v>
      </c>
      <c r="K9" s="4" t="s">
        <v>75</v>
      </c>
      <c r="L9" s="4" t="s">
        <v>25</v>
      </c>
      <c r="M9" s="4" t="s">
        <v>25</v>
      </c>
      <c r="N9" s="4"/>
    </row>
    <row r="10" spans="1:14" ht="102" customHeight="1">
      <c r="A10" s="4" t="s">
        <v>109</v>
      </c>
      <c r="B10" s="4" t="s">
        <v>81</v>
      </c>
      <c r="C10" s="4" t="s">
        <v>16</v>
      </c>
      <c r="D10" s="4" t="s">
        <v>104</v>
      </c>
      <c r="E10" s="4" t="s">
        <v>105</v>
      </c>
      <c r="F10" s="4" t="s">
        <v>110</v>
      </c>
      <c r="G10" s="4" t="s">
        <v>111</v>
      </c>
      <c r="H10" s="6" t="s">
        <v>112</v>
      </c>
      <c r="I10" s="4" t="s">
        <v>21</v>
      </c>
      <c r="J10" s="4" t="s">
        <v>98</v>
      </c>
      <c r="K10" s="4" t="s">
        <v>75</v>
      </c>
      <c r="L10" s="4" t="s">
        <v>25</v>
      </c>
      <c r="M10" s="4" t="s">
        <v>25</v>
      </c>
      <c r="N10" s="4"/>
    </row>
    <row r="11" spans="1:14" ht="102" customHeight="1">
      <c r="A11" s="4" t="s">
        <v>113</v>
      </c>
      <c r="B11" s="4" t="s">
        <v>93</v>
      </c>
      <c r="C11" s="4" t="s">
        <v>16</v>
      </c>
      <c r="D11" s="4" t="s">
        <v>70</v>
      </c>
      <c r="E11" s="4" t="s">
        <v>114</v>
      </c>
      <c r="F11" s="4" t="s">
        <v>115</v>
      </c>
      <c r="G11" s="4" t="s">
        <v>116</v>
      </c>
      <c r="H11" s="6" t="s">
        <v>117</v>
      </c>
      <c r="I11" s="4" t="s">
        <v>21</v>
      </c>
      <c r="J11" s="4" t="s">
        <v>74</v>
      </c>
      <c r="K11" s="4" t="s">
        <v>75</v>
      </c>
      <c r="L11" s="4" t="s">
        <v>76</v>
      </c>
      <c r="M11" s="4" t="s">
        <v>25</v>
      </c>
      <c r="N11" s="4"/>
    </row>
    <row r="12" spans="1:14" ht="63" customHeight="1">
      <c r="A12" s="4" t="s">
        <v>118</v>
      </c>
      <c r="B12" s="4" t="s">
        <v>15</v>
      </c>
      <c r="C12" s="4" t="s">
        <v>16</v>
      </c>
      <c r="D12" s="4" t="s">
        <v>70</v>
      </c>
      <c r="E12" s="4" t="s">
        <v>71</v>
      </c>
      <c r="F12" s="4" t="s">
        <v>119</v>
      </c>
      <c r="G12" s="4" t="s">
        <v>120</v>
      </c>
      <c r="H12" s="6" t="s">
        <v>121</v>
      </c>
      <c r="I12" s="4" t="s">
        <v>21</v>
      </c>
      <c r="J12" s="4" t="s">
        <v>74</v>
      </c>
      <c r="K12" s="4" t="s">
        <v>75</v>
      </c>
      <c r="L12" s="4" t="s">
        <v>76</v>
      </c>
      <c r="M12" s="4" t="s">
        <v>25</v>
      </c>
      <c r="N12" s="4"/>
    </row>
    <row r="13" spans="1:14" ht="75.75" customHeight="1">
      <c r="A13" s="4" t="s">
        <v>122</v>
      </c>
      <c r="B13" s="4" t="s">
        <v>15</v>
      </c>
      <c r="C13" s="4" t="s">
        <v>16</v>
      </c>
      <c r="D13" s="4" t="s">
        <v>70</v>
      </c>
      <c r="E13" s="4" t="s">
        <v>71</v>
      </c>
      <c r="F13" s="4" t="s">
        <v>123</v>
      </c>
      <c r="G13" s="4" t="s">
        <v>124</v>
      </c>
      <c r="H13" s="6" t="s">
        <v>125</v>
      </c>
      <c r="I13" s="4" t="s">
        <v>21</v>
      </c>
      <c r="J13" s="4" t="s">
        <v>74</v>
      </c>
      <c r="K13" s="4" t="s">
        <v>75</v>
      </c>
      <c r="L13" s="4" t="s">
        <v>76</v>
      </c>
      <c r="M13" s="4" t="s">
        <v>25</v>
      </c>
      <c r="N13" s="4"/>
    </row>
    <row r="14" spans="1:14" ht="102" customHeight="1">
      <c r="A14" s="4" t="s">
        <v>126</v>
      </c>
      <c r="B14" s="4" t="s">
        <v>81</v>
      </c>
      <c r="C14" s="4" t="s">
        <v>16</v>
      </c>
      <c r="D14" s="4" t="s">
        <v>70</v>
      </c>
      <c r="E14" s="4" t="s">
        <v>127</v>
      </c>
      <c r="F14" s="4" t="s">
        <v>128</v>
      </c>
      <c r="G14" s="4" t="s">
        <v>129</v>
      </c>
      <c r="H14" s="6" t="s">
        <v>130</v>
      </c>
      <c r="I14" s="4" t="s">
        <v>21</v>
      </c>
      <c r="J14" s="4" t="s">
        <v>74</v>
      </c>
      <c r="K14" s="4" t="s">
        <v>75</v>
      </c>
      <c r="L14" s="4" t="s">
        <v>76</v>
      </c>
      <c r="M14" s="4" t="s">
        <v>25</v>
      </c>
      <c r="N14" s="4"/>
    </row>
    <row r="15" spans="1:14" ht="102" customHeight="1">
      <c r="A15" s="4" t="s">
        <v>131</v>
      </c>
      <c r="B15" s="4" t="s">
        <v>81</v>
      </c>
      <c r="C15" s="4" t="s">
        <v>16</v>
      </c>
      <c r="D15" s="4" t="s">
        <v>104</v>
      </c>
      <c r="E15" s="4" t="s">
        <v>105</v>
      </c>
      <c r="F15" s="4" t="s">
        <v>132</v>
      </c>
      <c r="G15" s="4" t="s">
        <v>133</v>
      </c>
      <c r="H15" s="6" t="s">
        <v>134</v>
      </c>
      <c r="I15" s="4" t="s">
        <v>21</v>
      </c>
      <c r="J15" s="4" t="s">
        <v>98</v>
      </c>
      <c r="K15" s="4" t="s">
        <v>75</v>
      </c>
      <c r="L15" s="4" t="s">
        <v>25</v>
      </c>
      <c r="M15" s="4" t="s">
        <v>25</v>
      </c>
      <c r="N15" s="4"/>
    </row>
    <row r="16" spans="1:14" ht="102" customHeight="1">
      <c r="A16" s="4" t="s">
        <v>135</v>
      </c>
      <c r="B16" s="4" t="s">
        <v>81</v>
      </c>
      <c r="C16" s="4" t="s">
        <v>16</v>
      </c>
      <c r="D16" s="4" t="s">
        <v>104</v>
      </c>
      <c r="E16" s="4" t="s">
        <v>136</v>
      </c>
      <c r="F16" s="4" t="s">
        <v>137</v>
      </c>
      <c r="G16" s="4" t="s">
        <v>138</v>
      </c>
      <c r="H16" s="6" t="s">
        <v>139</v>
      </c>
      <c r="I16" s="4" t="s">
        <v>21</v>
      </c>
      <c r="J16" s="4" t="s">
        <v>98</v>
      </c>
      <c r="K16" s="4" t="s">
        <v>75</v>
      </c>
      <c r="L16" s="4" t="s">
        <v>25</v>
      </c>
      <c r="M16" s="4" t="s">
        <v>25</v>
      </c>
      <c r="N16" s="4"/>
    </row>
    <row r="17" spans="1:14" ht="102" customHeight="1">
      <c r="A17" s="4" t="s">
        <v>140</v>
      </c>
      <c r="B17" s="4" t="s">
        <v>93</v>
      </c>
      <c r="C17" s="4" t="s">
        <v>16</v>
      </c>
      <c r="D17" s="4" t="s">
        <v>70</v>
      </c>
      <c r="E17" s="4" t="s">
        <v>141</v>
      </c>
      <c r="F17" s="4" t="s">
        <v>142</v>
      </c>
      <c r="G17" s="4" t="s">
        <v>143</v>
      </c>
      <c r="H17" s="6" t="s">
        <v>144</v>
      </c>
      <c r="I17" s="4" t="s">
        <v>21</v>
      </c>
      <c r="J17" s="4" t="s">
        <v>74</v>
      </c>
      <c r="K17" s="4" t="s">
        <v>75</v>
      </c>
      <c r="L17" s="4" t="s">
        <v>76</v>
      </c>
      <c r="M17" s="4" t="s">
        <v>25</v>
      </c>
      <c r="N17" s="4"/>
    </row>
    <row r="18" spans="1:14" ht="129" customHeight="1">
      <c r="A18" s="4" t="s">
        <v>145</v>
      </c>
      <c r="B18" s="4" t="s">
        <v>93</v>
      </c>
      <c r="C18" s="4" t="s">
        <v>16</v>
      </c>
      <c r="D18" s="4" t="s">
        <v>17</v>
      </c>
      <c r="E18" s="4" t="s">
        <v>146</v>
      </c>
      <c r="F18" s="4" t="s">
        <v>147</v>
      </c>
      <c r="G18" s="4" t="s">
        <v>148</v>
      </c>
      <c r="H18" s="6" t="s">
        <v>149</v>
      </c>
      <c r="I18" s="4" t="s">
        <v>21</v>
      </c>
      <c r="J18" s="4" t="s">
        <v>98</v>
      </c>
      <c r="K18" s="4" t="s">
        <v>75</v>
      </c>
      <c r="L18" s="4" t="s">
        <v>25</v>
      </c>
      <c r="M18" s="4" t="s">
        <v>25</v>
      </c>
      <c r="N18" s="4"/>
    </row>
    <row r="19" spans="1:14" ht="102" customHeight="1">
      <c r="A19" s="4" t="s">
        <v>150</v>
      </c>
      <c r="B19" s="4" t="s">
        <v>93</v>
      </c>
      <c r="C19" s="4" t="s">
        <v>16</v>
      </c>
      <c r="D19" s="4" t="s">
        <v>70</v>
      </c>
      <c r="E19" s="4" t="s">
        <v>151</v>
      </c>
      <c r="F19" s="4" t="s">
        <v>152</v>
      </c>
      <c r="G19" s="4" t="s">
        <v>153</v>
      </c>
      <c r="H19" s="6" t="s">
        <v>154</v>
      </c>
      <c r="I19" s="4" t="s">
        <v>21</v>
      </c>
      <c r="J19" s="4" t="s">
        <v>74</v>
      </c>
      <c r="K19" s="4" t="s">
        <v>75</v>
      </c>
      <c r="L19" s="4" t="s">
        <v>76</v>
      </c>
      <c r="M19" s="4" t="s">
        <v>25</v>
      </c>
      <c r="N19" s="4"/>
    </row>
    <row r="20" spans="1:14" ht="63" customHeight="1">
      <c r="A20" s="4" t="s">
        <v>14</v>
      </c>
      <c r="B20" s="4" t="s">
        <v>15</v>
      </c>
      <c r="C20" s="4" t="s">
        <v>16</v>
      </c>
      <c r="D20" s="4" t="s">
        <v>17</v>
      </c>
      <c r="E20" s="4" t="s">
        <v>18</v>
      </c>
      <c r="F20" s="4" t="s">
        <v>19</v>
      </c>
      <c r="G20" s="4" t="s">
        <v>20</v>
      </c>
      <c r="H20" s="4" t="str">
        <f>HYPERLINK("http://www.ndbc.noaa.gov/data/realtime2/46211.txt","http://www.ndbc.noaa.gov/data/realtime2/46211.txt")</f>
        <v>http://www.ndbc.noaa.gov/data/realtime2/46211.txt</v>
      </c>
      <c r="I20" s="4" t="s">
        <v>21</v>
      </c>
      <c r="J20" s="4" t="s">
        <v>22</v>
      </c>
      <c r="K20" s="4" t="s">
        <v>23</v>
      </c>
      <c r="L20" s="4" t="s">
        <v>24</v>
      </c>
      <c r="M20" s="4" t="s">
        <v>25</v>
      </c>
      <c r="N20" s="4"/>
    </row>
    <row r="21" spans="1:14" ht="102" customHeight="1">
      <c r="A21" s="4" t="s">
        <v>155</v>
      </c>
      <c r="B21" s="4" t="s">
        <v>93</v>
      </c>
      <c r="C21" s="4" t="s">
        <v>16</v>
      </c>
      <c r="D21" s="4" t="s">
        <v>70</v>
      </c>
      <c r="E21" s="4" t="s">
        <v>156</v>
      </c>
      <c r="F21" s="4" t="s">
        <v>157</v>
      </c>
      <c r="G21" s="4" t="s">
        <v>158</v>
      </c>
      <c r="H21" s="6" t="s">
        <v>159</v>
      </c>
      <c r="I21" s="4" t="s">
        <v>21</v>
      </c>
      <c r="J21" s="4" t="s">
        <v>74</v>
      </c>
      <c r="K21" s="4" t="s">
        <v>75</v>
      </c>
      <c r="L21" s="4" t="s">
        <v>76</v>
      </c>
      <c r="M21" s="4" t="s">
        <v>25</v>
      </c>
      <c r="N21" s="4"/>
    </row>
    <row r="22" spans="1:14" ht="141" customHeight="1">
      <c r="A22" s="4" t="s">
        <v>160</v>
      </c>
      <c r="B22" s="4" t="s">
        <v>93</v>
      </c>
      <c r="C22" s="4" t="s">
        <v>16</v>
      </c>
      <c r="D22" s="4" t="s">
        <v>104</v>
      </c>
      <c r="E22" s="4" t="s">
        <v>161</v>
      </c>
      <c r="F22" s="4" t="s">
        <v>162</v>
      </c>
      <c r="G22" s="4" t="s">
        <v>163</v>
      </c>
      <c r="H22" s="6" t="s">
        <v>164</v>
      </c>
      <c r="I22" s="4" t="s">
        <v>21</v>
      </c>
      <c r="J22" s="4" t="s">
        <v>98</v>
      </c>
      <c r="K22" s="4" t="s">
        <v>75</v>
      </c>
      <c r="L22" s="4" t="s">
        <v>25</v>
      </c>
      <c r="M22" s="4" t="s">
        <v>25</v>
      </c>
      <c r="N22" s="4"/>
    </row>
    <row r="23" spans="1:14" ht="102" customHeight="1">
      <c r="A23" s="4" t="s">
        <v>165</v>
      </c>
      <c r="B23" s="4" t="s">
        <v>93</v>
      </c>
      <c r="C23" s="4" t="s">
        <v>16</v>
      </c>
      <c r="D23" s="4" t="s">
        <v>70</v>
      </c>
      <c r="E23" s="4" t="s">
        <v>141</v>
      </c>
      <c r="F23" s="4" t="s">
        <v>166</v>
      </c>
      <c r="G23" s="4" t="s">
        <v>167</v>
      </c>
      <c r="H23" s="6" t="s">
        <v>168</v>
      </c>
      <c r="I23" s="4" t="s">
        <v>21</v>
      </c>
      <c r="J23" s="4" t="s">
        <v>74</v>
      </c>
      <c r="K23" s="4" t="s">
        <v>75</v>
      </c>
      <c r="L23" s="4" t="s">
        <v>76</v>
      </c>
      <c r="M23" s="4" t="s">
        <v>25</v>
      </c>
      <c r="N23" s="4"/>
    </row>
    <row r="24" spans="1:14" ht="102" customHeight="1">
      <c r="A24" s="4" t="s">
        <v>169</v>
      </c>
      <c r="B24" s="4" t="s">
        <v>93</v>
      </c>
      <c r="C24" s="4" t="s">
        <v>16</v>
      </c>
      <c r="D24" s="4" t="s">
        <v>70</v>
      </c>
      <c r="E24" s="4" t="s">
        <v>156</v>
      </c>
      <c r="F24" s="4" t="s">
        <v>170</v>
      </c>
      <c r="G24" s="4" t="s">
        <v>171</v>
      </c>
      <c r="H24" s="6" t="s">
        <v>172</v>
      </c>
      <c r="I24" s="4" t="s">
        <v>21</v>
      </c>
      <c r="J24" s="4" t="s">
        <v>74</v>
      </c>
      <c r="K24" s="4" t="s">
        <v>75</v>
      </c>
      <c r="L24" s="4" t="s">
        <v>76</v>
      </c>
      <c r="M24" s="4" t="s">
        <v>25</v>
      </c>
      <c r="N24" s="4"/>
    </row>
    <row r="25" spans="1:14" ht="102" customHeight="1">
      <c r="A25" s="4" t="s">
        <v>173</v>
      </c>
      <c r="B25" s="4" t="s">
        <v>81</v>
      </c>
      <c r="C25" s="4" t="s">
        <v>174</v>
      </c>
      <c r="D25" s="4" t="s">
        <v>17</v>
      </c>
      <c r="E25" s="4" t="s">
        <v>175</v>
      </c>
      <c r="F25" s="4" t="s">
        <v>176</v>
      </c>
      <c r="G25" s="4" t="s">
        <v>177</v>
      </c>
      <c r="H25" s="6" t="s">
        <v>178</v>
      </c>
      <c r="I25" s="4" t="s">
        <v>21</v>
      </c>
      <c r="J25" s="4" t="s">
        <v>179</v>
      </c>
      <c r="K25" s="4" t="s">
        <v>180</v>
      </c>
      <c r="L25" s="4" t="s">
        <v>181</v>
      </c>
      <c r="M25" s="4" t="s">
        <v>25</v>
      </c>
      <c r="N25" s="4"/>
    </row>
    <row r="26" spans="1:14" ht="102" customHeight="1">
      <c r="A26" s="4" t="s">
        <v>182</v>
      </c>
      <c r="B26" s="4" t="s">
        <v>81</v>
      </c>
      <c r="C26" s="4" t="s">
        <v>174</v>
      </c>
      <c r="D26" s="4" t="s">
        <v>17</v>
      </c>
      <c r="E26" s="4" t="s">
        <v>183</v>
      </c>
      <c r="F26" s="4" t="s">
        <v>184</v>
      </c>
      <c r="G26" s="4" t="s">
        <v>185</v>
      </c>
      <c r="H26" s="6" t="s">
        <v>186</v>
      </c>
      <c r="I26" s="4" t="s">
        <v>21</v>
      </c>
      <c r="J26" s="4" t="s">
        <v>179</v>
      </c>
      <c r="K26" s="4" t="s">
        <v>180</v>
      </c>
      <c r="L26" s="4" t="s">
        <v>181</v>
      </c>
      <c r="M26" s="4" t="s">
        <v>25</v>
      </c>
      <c r="N26" s="4"/>
    </row>
    <row r="27" spans="1:14" ht="102" customHeight="1">
      <c r="A27" s="4" t="s">
        <v>187</v>
      </c>
      <c r="B27" s="4" t="s">
        <v>93</v>
      </c>
      <c r="C27" s="4" t="s">
        <v>16</v>
      </c>
      <c r="D27" s="4" t="s">
        <v>70</v>
      </c>
      <c r="E27" s="4" t="s">
        <v>141</v>
      </c>
      <c r="F27" s="4" t="s">
        <v>188</v>
      </c>
      <c r="G27" s="4" t="s">
        <v>189</v>
      </c>
      <c r="H27" s="6" t="s">
        <v>190</v>
      </c>
      <c r="I27" s="4" t="s">
        <v>21</v>
      </c>
      <c r="J27" s="4" t="s">
        <v>74</v>
      </c>
      <c r="K27" s="4" t="s">
        <v>75</v>
      </c>
      <c r="L27" s="4" t="s">
        <v>76</v>
      </c>
      <c r="M27" s="4" t="s">
        <v>25</v>
      </c>
      <c r="N27" s="4"/>
    </row>
    <row r="28" spans="1:14" ht="144" customHeight="1">
      <c r="A28" s="4" t="s">
        <v>191</v>
      </c>
      <c r="B28" s="4" t="s">
        <v>93</v>
      </c>
      <c r="C28" s="4" t="s">
        <v>16</v>
      </c>
      <c r="D28" s="4" t="s">
        <v>104</v>
      </c>
      <c r="E28" s="4" t="s">
        <v>192</v>
      </c>
      <c r="F28" s="4" t="s">
        <v>193</v>
      </c>
      <c r="G28" s="4" t="s">
        <v>194</v>
      </c>
      <c r="H28" s="6" t="s">
        <v>195</v>
      </c>
      <c r="I28" s="4" t="s">
        <v>21</v>
      </c>
      <c r="J28" s="4" t="s">
        <v>98</v>
      </c>
      <c r="K28" s="4" t="s">
        <v>75</v>
      </c>
      <c r="L28" s="4" t="s">
        <v>25</v>
      </c>
      <c r="M28" s="4" t="s">
        <v>25</v>
      </c>
      <c r="N28" s="4"/>
    </row>
    <row r="29" spans="1:14" ht="129" customHeight="1">
      <c r="A29" s="4" t="s">
        <v>196</v>
      </c>
      <c r="B29" s="4" t="s">
        <v>93</v>
      </c>
      <c r="C29" s="4" t="s">
        <v>174</v>
      </c>
      <c r="D29" s="4" t="s">
        <v>82</v>
      </c>
      <c r="E29" s="4" t="s">
        <v>197</v>
      </c>
      <c r="F29" s="4" t="s">
        <v>198</v>
      </c>
      <c r="G29" s="4" t="s">
        <v>199</v>
      </c>
      <c r="H29" s="6" t="s">
        <v>200</v>
      </c>
      <c r="I29" s="4" t="s">
        <v>21</v>
      </c>
      <c r="J29" s="4" t="s">
        <v>201</v>
      </c>
      <c r="K29" s="4" t="s">
        <v>202</v>
      </c>
      <c r="L29" s="4" t="s">
        <v>203</v>
      </c>
      <c r="M29" s="4" t="s">
        <v>25</v>
      </c>
      <c r="N29" s="4"/>
    </row>
    <row r="30" spans="1:14" ht="129" customHeight="1">
      <c r="A30" s="4" t="s">
        <v>204</v>
      </c>
      <c r="B30" s="4" t="s">
        <v>93</v>
      </c>
      <c r="C30" s="4" t="s">
        <v>16</v>
      </c>
      <c r="D30" s="4" t="s">
        <v>104</v>
      </c>
      <c r="E30" s="4" t="s">
        <v>205</v>
      </c>
      <c r="F30" s="4" t="s">
        <v>206</v>
      </c>
      <c r="G30" s="4" t="s">
        <v>207</v>
      </c>
      <c r="H30" s="6" t="s">
        <v>208</v>
      </c>
      <c r="I30" s="4" t="s">
        <v>21</v>
      </c>
      <c r="J30" s="4" t="s">
        <v>98</v>
      </c>
      <c r="K30" s="4" t="s">
        <v>75</v>
      </c>
      <c r="L30" s="4" t="s">
        <v>25</v>
      </c>
      <c r="M30" s="4" t="s">
        <v>25</v>
      </c>
      <c r="N30" s="4"/>
    </row>
    <row r="31" spans="1:14" ht="102" customHeight="1">
      <c r="A31" s="4" t="s">
        <v>209</v>
      </c>
      <c r="B31" s="4" t="s">
        <v>93</v>
      </c>
      <c r="C31" s="4" t="s">
        <v>16</v>
      </c>
      <c r="D31" s="4" t="s">
        <v>70</v>
      </c>
      <c r="E31" s="4" t="s">
        <v>156</v>
      </c>
      <c r="F31" s="4" t="s">
        <v>210</v>
      </c>
      <c r="G31" s="4" t="s">
        <v>211</v>
      </c>
      <c r="H31" s="4" t="str">
        <f>HYPERLINK("http://www.ndbc.noaa.gov/data/realtime2/SBEO3.txt","http://www.ndbc.noaa.gov/data/realtime2/SBEO3.txt")</f>
        <v>http://www.ndbc.noaa.gov/data/realtime2/SBEO3.txt</v>
      </c>
      <c r="I31" s="4" t="s">
        <v>21</v>
      </c>
      <c r="J31" s="4" t="s">
        <v>74</v>
      </c>
      <c r="K31" s="4" t="s">
        <v>75</v>
      </c>
      <c r="L31" s="4" t="s">
        <v>76</v>
      </c>
      <c r="M31" s="4" t="s">
        <v>25</v>
      </c>
      <c r="N31" s="4"/>
    </row>
    <row r="32" spans="1:14" ht="102" customHeight="1">
      <c r="A32" s="4" t="s">
        <v>212</v>
      </c>
      <c r="B32" s="4" t="s">
        <v>81</v>
      </c>
      <c r="C32" s="4" t="s">
        <v>16</v>
      </c>
      <c r="D32" s="4" t="s">
        <v>104</v>
      </c>
      <c r="E32" s="4" t="s">
        <v>136</v>
      </c>
      <c r="F32" s="4" t="s">
        <v>213</v>
      </c>
      <c r="G32" s="4" t="s">
        <v>214</v>
      </c>
      <c r="H32" s="6" t="s">
        <v>215</v>
      </c>
      <c r="I32" s="4" t="s">
        <v>21</v>
      </c>
      <c r="J32" s="4" t="s">
        <v>98</v>
      </c>
      <c r="K32" s="4" t="s">
        <v>75</v>
      </c>
      <c r="L32" s="4" t="s">
        <v>25</v>
      </c>
      <c r="M32" s="4" t="s">
        <v>25</v>
      </c>
      <c r="N32" s="4"/>
    </row>
    <row r="33" spans="1:14" ht="75.75" customHeight="1">
      <c r="A33" s="4" t="s">
        <v>26</v>
      </c>
      <c r="B33" s="4" t="s">
        <v>15</v>
      </c>
      <c r="C33" s="4" t="s">
        <v>16</v>
      </c>
      <c r="D33" s="4" t="s">
        <v>17</v>
      </c>
      <c r="E33" s="4" t="s">
        <v>27</v>
      </c>
      <c r="F33" s="4" t="s">
        <v>28</v>
      </c>
      <c r="G33" s="4" t="s">
        <v>29</v>
      </c>
      <c r="H33" s="6" t="s">
        <v>30</v>
      </c>
      <c r="I33" s="4" t="s">
        <v>21</v>
      </c>
      <c r="J33" s="4" t="s">
        <v>22</v>
      </c>
      <c r="K33" s="4" t="s">
        <v>23</v>
      </c>
      <c r="L33" s="4" t="s">
        <v>24</v>
      </c>
      <c r="M33" s="4" t="s">
        <v>25</v>
      </c>
      <c r="N33" s="4"/>
    </row>
    <row r="34" spans="1:14" ht="63" customHeight="1">
      <c r="A34" s="4" t="s">
        <v>216</v>
      </c>
      <c r="B34" s="4" t="s">
        <v>15</v>
      </c>
      <c r="C34" s="4" t="s">
        <v>16</v>
      </c>
      <c r="D34" s="4" t="s">
        <v>70</v>
      </c>
      <c r="E34" s="4" t="s">
        <v>71</v>
      </c>
      <c r="F34" s="4" t="s">
        <v>217</v>
      </c>
      <c r="G34" s="4" t="s">
        <v>218</v>
      </c>
      <c r="H34" s="6" t="s">
        <v>219</v>
      </c>
      <c r="I34" s="4" t="s">
        <v>21</v>
      </c>
      <c r="J34" s="4" t="s">
        <v>74</v>
      </c>
      <c r="K34" s="4" t="s">
        <v>75</v>
      </c>
      <c r="L34" s="4" t="s">
        <v>76</v>
      </c>
      <c r="M34" s="4" t="s">
        <v>25</v>
      </c>
      <c r="N34" s="4"/>
    </row>
    <row r="35" spans="1:14" ht="102" customHeight="1">
      <c r="A35" s="4" t="s">
        <v>220</v>
      </c>
      <c r="B35" s="4" t="s">
        <v>81</v>
      </c>
      <c r="C35" s="4" t="s">
        <v>16</v>
      </c>
      <c r="D35" s="4" t="s">
        <v>104</v>
      </c>
      <c r="E35" s="4" t="s">
        <v>136</v>
      </c>
      <c r="F35" s="4" t="s">
        <v>221</v>
      </c>
      <c r="G35" s="4" t="s">
        <v>222</v>
      </c>
      <c r="H35" s="6" t="s">
        <v>223</v>
      </c>
      <c r="I35" s="4" t="s">
        <v>21</v>
      </c>
      <c r="J35" s="4" t="s">
        <v>98</v>
      </c>
      <c r="K35" s="4" t="s">
        <v>75</v>
      </c>
      <c r="L35" s="4" t="s">
        <v>25</v>
      </c>
      <c r="M35" s="4" t="s">
        <v>25</v>
      </c>
      <c r="N35" s="4"/>
    </row>
    <row r="36" spans="1:14" ht="75.75" customHeight="1">
      <c r="A36" s="4" t="s">
        <v>224</v>
      </c>
      <c r="B36" s="4" t="s">
        <v>81</v>
      </c>
      <c r="C36" s="4" t="s">
        <v>16</v>
      </c>
      <c r="D36" s="4" t="s">
        <v>82</v>
      </c>
      <c r="E36" s="4" t="s">
        <v>83</v>
      </c>
      <c r="F36" s="4" t="s">
        <v>225</v>
      </c>
      <c r="G36" s="4" t="s">
        <v>226</v>
      </c>
      <c r="H36" s="6" t="s">
        <v>227</v>
      </c>
      <c r="I36" s="4" t="s">
        <v>21</v>
      </c>
      <c r="J36" s="4" t="s">
        <v>86</v>
      </c>
      <c r="K36" s="4" t="s">
        <v>75</v>
      </c>
      <c r="L36" s="4" t="s">
        <v>87</v>
      </c>
      <c r="M36" s="4" t="s">
        <v>25</v>
      </c>
      <c r="N36" s="4"/>
    </row>
    <row r="37" spans="1:14" ht="75.75" customHeight="1">
      <c r="A37" s="4" t="s">
        <v>228</v>
      </c>
      <c r="B37" s="4" t="s">
        <v>15</v>
      </c>
      <c r="C37" s="4" t="s">
        <v>174</v>
      </c>
      <c r="D37" s="4" t="s">
        <v>82</v>
      </c>
      <c r="E37" s="4" t="s">
        <v>89</v>
      </c>
      <c r="F37" s="4" t="s">
        <v>229</v>
      </c>
      <c r="G37" s="4" t="s">
        <v>230</v>
      </c>
      <c r="H37" s="6" t="s">
        <v>231</v>
      </c>
      <c r="I37" s="4" t="s">
        <v>21</v>
      </c>
      <c r="J37" s="4" t="s">
        <v>86</v>
      </c>
      <c r="K37" s="4" t="s">
        <v>75</v>
      </c>
      <c r="L37" s="4" t="s">
        <v>87</v>
      </c>
      <c r="M37" s="4" t="s">
        <v>25</v>
      </c>
      <c r="N37" s="4"/>
    </row>
    <row r="38" spans="1:14" ht="88.5" customHeight="1">
      <c r="A38" s="4" t="s">
        <v>232</v>
      </c>
      <c r="B38" s="4" t="s">
        <v>15</v>
      </c>
      <c r="C38" s="4" t="s">
        <v>16</v>
      </c>
      <c r="D38" s="4" t="s">
        <v>82</v>
      </c>
      <c r="E38" s="4" t="s">
        <v>89</v>
      </c>
      <c r="F38" s="4" t="s">
        <v>233</v>
      </c>
      <c r="G38" s="4" t="s">
        <v>234</v>
      </c>
      <c r="H38" s="6" t="s">
        <v>235</v>
      </c>
      <c r="I38" s="4" t="s">
        <v>21</v>
      </c>
      <c r="J38" s="4" t="s">
        <v>86</v>
      </c>
      <c r="K38" s="4" t="s">
        <v>75</v>
      </c>
      <c r="L38" s="4" t="s">
        <v>87</v>
      </c>
      <c r="M38" s="4" t="s">
        <v>25</v>
      </c>
      <c r="N38" s="4"/>
    </row>
    <row r="39" spans="1:14" ht="141" customHeight="1">
      <c r="A39" s="4" t="s">
        <v>236</v>
      </c>
      <c r="B39" s="4" t="s">
        <v>93</v>
      </c>
      <c r="C39" s="4" t="s">
        <v>16</v>
      </c>
      <c r="D39" s="4" t="s">
        <v>104</v>
      </c>
      <c r="E39" s="4" t="s">
        <v>192</v>
      </c>
      <c r="F39" s="4" t="s">
        <v>237</v>
      </c>
      <c r="G39" s="4" t="s">
        <v>238</v>
      </c>
      <c r="H39" s="6" t="s">
        <v>239</v>
      </c>
      <c r="I39" s="4" t="s">
        <v>21</v>
      </c>
      <c r="J39" s="4" t="s">
        <v>98</v>
      </c>
      <c r="K39" s="4" t="s">
        <v>75</v>
      </c>
      <c r="L39" s="4" t="s">
        <v>25</v>
      </c>
      <c r="M39" s="4" t="s">
        <v>25</v>
      </c>
      <c r="N39" s="4"/>
    </row>
    <row r="40" spans="1:14" ht="102" customHeight="1">
      <c r="A40" s="4" t="s">
        <v>240</v>
      </c>
      <c r="B40" s="4" t="s">
        <v>93</v>
      </c>
      <c r="C40" s="4" t="s">
        <v>16</v>
      </c>
      <c r="D40" s="4" t="s">
        <v>70</v>
      </c>
      <c r="E40" s="4" t="s">
        <v>141</v>
      </c>
      <c r="F40" s="4" t="s">
        <v>241</v>
      </c>
      <c r="G40" s="4" t="s">
        <v>242</v>
      </c>
      <c r="H40" s="6" t="s">
        <v>243</v>
      </c>
      <c r="I40" s="4" t="s">
        <v>21</v>
      </c>
      <c r="J40" s="4" t="s">
        <v>74</v>
      </c>
      <c r="K40" s="4" t="s">
        <v>75</v>
      </c>
      <c r="L40" s="4" t="s">
        <v>76</v>
      </c>
      <c r="M40" s="4" t="s">
        <v>25</v>
      </c>
      <c r="N40" s="4"/>
    </row>
    <row r="41" spans="1:14" ht="138" customHeight="1">
      <c r="A41" s="4" t="s">
        <v>244</v>
      </c>
      <c r="B41" s="4" t="s">
        <v>93</v>
      </c>
      <c r="C41" s="4" t="s">
        <v>16</v>
      </c>
      <c r="D41" s="4" t="s">
        <v>104</v>
      </c>
      <c r="E41" s="4" t="s">
        <v>192</v>
      </c>
      <c r="F41" s="4" t="s">
        <v>245</v>
      </c>
      <c r="G41" s="4" t="s">
        <v>246</v>
      </c>
      <c r="H41" s="4" t="str">
        <f>HYPERLINK("http://www.ndbc.noaa.gov/data/realtime2/46027.txt","http://www.ndbc.noaa.gov/data/realtime2/46027.txt")</f>
        <v>http://www.ndbc.noaa.gov/data/realtime2/46027.txt</v>
      </c>
      <c r="I41" s="4" t="s">
        <v>21</v>
      </c>
      <c r="J41" s="4" t="s">
        <v>98</v>
      </c>
      <c r="K41" s="4" t="s">
        <v>75</v>
      </c>
      <c r="L41" s="4" t="s">
        <v>25</v>
      </c>
      <c r="M41" s="4" t="s">
        <v>25</v>
      </c>
      <c r="N41" s="4"/>
    </row>
    <row r="42" spans="1:14" ht="63" customHeight="1">
      <c r="A42" s="4" t="s">
        <v>247</v>
      </c>
      <c r="B42" s="4" t="s">
        <v>15</v>
      </c>
      <c r="C42" s="4" t="s">
        <v>16</v>
      </c>
      <c r="D42" s="4" t="s">
        <v>70</v>
      </c>
      <c r="E42" s="4" t="s">
        <v>71</v>
      </c>
      <c r="F42" s="4" t="s">
        <v>248</v>
      </c>
      <c r="G42" s="4" t="s">
        <v>249</v>
      </c>
      <c r="H42" s="6" t="s">
        <v>250</v>
      </c>
      <c r="I42" s="4" t="s">
        <v>21</v>
      </c>
      <c r="J42" s="4" t="s">
        <v>74</v>
      </c>
      <c r="K42" s="4" t="s">
        <v>75</v>
      </c>
      <c r="L42" s="4" t="s">
        <v>76</v>
      </c>
      <c r="M42" s="4" t="s">
        <v>25</v>
      </c>
      <c r="N42" s="4"/>
    </row>
    <row r="43" spans="1:14" ht="12.75" customHeight="1">
      <c r="A43" s="4"/>
      <c r="B43" s="4"/>
      <c r="C43" s="4"/>
      <c r="D43" s="4"/>
      <c r="E43" s="4"/>
      <c r="F43" s="4"/>
      <c r="G43" s="4"/>
      <c r="H43" s="6"/>
      <c r="I43" s="4"/>
      <c r="J43" s="4"/>
      <c r="K43" s="4"/>
      <c r="L43" s="4"/>
      <c r="M43" s="4"/>
      <c r="N43" s="4"/>
    </row>
    <row r="44" spans="1:14" ht="12.75" customHeight="1">
      <c r="A44" s="4"/>
      <c r="B44" s="4"/>
      <c r="C44" s="4"/>
      <c r="D44" s="4"/>
      <c r="E44" s="4"/>
      <c r="F44" s="4"/>
      <c r="G44" s="4"/>
      <c r="H44" s="6"/>
      <c r="I44" s="4"/>
      <c r="J44" s="4"/>
      <c r="K44" s="4"/>
      <c r="L44" s="4"/>
      <c r="M44" s="4"/>
      <c r="N44" s="4"/>
    </row>
    <row r="45" spans="1:14" ht="12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39" customHeight="1">
      <c r="A46" s="1" t="s">
        <v>251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</row>
    <row r="47" spans="1:14" ht="12.75" customHeight="1">
      <c r="A47" s="3" t="s">
        <v>1</v>
      </c>
      <c r="B47" s="3" t="s">
        <v>2</v>
      </c>
      <c r="C47" s="3" t="s">
        <v>3</v>
      </c>
      <c r="D47" s="3" t="s">
        <v>4</v>
      </c>
      <c r="E47" s="3" t="s">
        <v>5</v>
      </c>
      <c r="F47" s="3" t="s">
        <v>6</v>
      </c>
      <c r="G47" s="3" t="s">
        <v>7</v>
      </c>
      <c r="H47" s="3" t="s">
        <v>8</v>
      </c>
      <c r="I47" s="3" t="s">
        <v>9</v>
      </c>
      <c r="J47" s="3" t="s">
        <v>10</v>
      </c>
      <c r="K47" s="3" t="s">
        <v>11</v>
      </c>
      <c r="L47" s="3" t="s">
        <v>12</v>
      </c>
      <c r="M47" s="3" t="s">
        <v>13</v>
      </c>
      <c r="N47" s="3"/>
    </row>
    <row r="48" spans="1:14" ht="165" customHeight="1">
      <c r="A48" s="4" t="s">
        <v>252</v>
      </c>
      <c r="B48" s="4" t="s">
        <v>253</v>
      </c>
      <c r="C48" s="4" t="s">
        <v>254</v>
      </c>
      <c r="D48" s="4" t="s">
        <v>255</v>
      </c>
      <c r="E48" s="4" t="s">
        <v>256</v>
      </c>
      <c r="F48" s="4" t="s">
        <v>257</v>
      </c>
      <c r="G48" s="4" t="s">
        <v>258</v>
      </c>
      <c r="H48" s="6" t="s">
        <v>259</v>
      </c>
      <c r="I48" s="4" t="s">
        <v>260</v>
      </c>
      <c r="J48" s="4" t="s">
        <v>261</v>
      </c>
      <c r="K48" s="4" t="s">
        <v>262</v>
      </c>
      <c r="L48" s="4" t="s">
        <v>263</v>
      </c>
      <c r="M48" s="4" t="s">
        <v>264</v>
      </c>
      <c r="N48" s="4"/>
    </row>
    <row r="49" spans="1:14" ht="165" customHeight="1">
      <c r="A49" s="4" t="s">
        <v>265</v>
      </c>
      <c r="B49" s="4" t="s">
        <v>253</v>
      </c>
      <c r="C49" s="4" t="s">
        <v>266</v>
      </c>
      <c r="D49" s="4" t="s">
        <v>267</v>
      </c>
      <c r="E49" s="4" t="s">
        <v>256</v>
      </c>
      <c r="F49" s="4" t="s">
        <v>257</v>
      </c>
      <c r="G49" s="4" t="s">
        <v>258</v>
      </c>
      <c r="H49" s="6" t="s">
        <v>268</v>
      </c>
      <c r="I49" s="4" t="s">
        <v>260</v>
      </c>
      <c r="J49" s="4" t="s">
        <v>269</v>
      </c>
      <c r="K49" s="4" t="s">
        <v>202</v>
      </c>
      <c r="L49" s="4" t="s">
        <v>270</v>
      </c>
      <c r="M49" s="4" t="s">
        <v>264</v>
      </c>
      <c r="N49" s="4"/>
    </row>
    <row r="50" spans="1:14" ht="165" customHeight="1">
      <c r="A50" s="4" t="s">
        <v>271</v>
      </c>
      <c r="B50" s="4" t="s">
        <v>253</v>
      </c>
      <c r="C50" s="4" t="s">
        <v>266</v>
      </c>
      <c r="D50" s="4" t="s">
        <v>272</v>
      </c>
      <c r="E50" s="4" t="s">
        <v>256</v>
      </c>
      <c r="F50" s="4" t="s">
        <v>273</v>
      </c>
      <c r="G50" s="4" t="s">
        <v>258</v>
      </c>
      <c r="H50" s="6" t="s">
        <v>274</v>
      </c>
      <c r="I50" s="4" t="s">
        <v>260</v>
      </c>
      <c r="J50" s="4" t="s">
        <v>269</v>
      </c>
      <c r="K50" s="4" t="s">
        <v>202</v>
      </c>
      <c r="L50" s="4" t="s">
        <v>270</v>
      </c>
      <c r="M50" s="4" t="s">
        <v>264</v>
      </c>
      <c r="N50" s="4"/>
    </row>
    <row r="51" spans="1:14" ht="165" customHeight="1">
      <c r="A51" s="4" t="s">
        <v>275</v>
      </c>
      <c r="B51" s="4" t="s">
        <v>276</v>
      </c>
      <c r="C51" s="4" t="s">
        <v>254</v>
      </c>
      <c r="D51" s="4" t="s">
        <v>277</v>
      </c>
      <c r="E51" s="4" t="s">
        <v>278</v>
      </c>
      <c r="F51" s="4" t="s">
        <v>279</v>
      </c>
      <c r="G51" s="4" t="s">
        <v>258</v>
      </c>
      <c r="H51" s="6" t="s">
        <v>280</v>
      </c>
      <c r="I51" s="4" t="s">
        <v>260</v>
      </c>
      <c r="J51" s="4" t="s">
        <v>281</v>
      </c>
      <c r="K51" s="4" t="s">
        <v>262</v>
      </c>
      <c r="L51" s="4" t="s">
        <v>282</v>
      </c>
      <c r="M51" s="4" t="s">
        <v>264</v>
      </c>
      <c r="N51" s="4"/>
    </row>
    <row r="52" spans="1:14" ht="165" customHeight="1">
      <c r="A52" s="4" t="s">
        <v>283</v>
      </c>
      <c r="B52" s="4" t="s">
        <v>253</v>
      </c>
      <c r="C52" s="4" t="s">
        <v>284</v>
      </c>
      <c r="D52" s="4" t="s">
        <v>285</v>
      </c>
      <c r="E52" s="4" t="s">
        <v>286</v>
      </c>
      <c r="F52" s="4" t="s">
        <v>287</v>
      </c>
      <c r="G52" s="4" t="s">
        <v>258</v>
      </c>
      <c r="H52" s="6" t="s">
        <v>288</v>
      </c>
      <c r="I52" s="4" t="s">
        <v>260</v>
      </c>
      <c r="J52" s="4" t="s">
        <v>289</v>
      </c>
      <c r="K52" s="4" t="s">
        <v>290</v>
      </c>
      <c r="L52" s="4" t="s">
        <v>291</v>
      </c>
      <c r="M52" s="4" t="s">
        <v>264</v>
      </c>
      <c r="N52" s="4"/>
    </row>
    <row r="53" spans="1:14" ht="165" customHeight="1">
      <c r="A53" s="4" t="s">
        <v>292</v>
      </c>
      <c r="B53" s="4" t="s">
        <v>253</v>
      </c>
      <c r="C53" s="4" t="s">
        <v>266</v>
      </c>
      <c r="D53" s="4" t="s">
        <v>293</v>
      </c>
      <c r="E53" s="4" t="s">
        <v>286</v>
      </c>
      <c r="F53" s="4" t="s">
        <v>294</v>
      </c>
      <c r="G53" s="4" t="s">
        <v>258</v>
      </c>
      <c r="H53" s="6" t="s">
        <v>295</v>
      </c>
      <c r="I53" s="4" t="s">
        <v>260</v>
      </c>
      <c r="J53" s="4" t="s">
        <v>289</v>
      </c>
      <c r="K53" s="4" t="s">
        <v>290</v>
      </c>
      <c r="L53" s="4" t="s">
        <v>291</v>
      </c>
      <c r="M53" s="4" t="s">
        <v>264</v>
      </c>
      <c r="N53" s="4"/>
    </row>
    <row r="54" spans="1:14" ht="165" customHeight="1">
      <c r="A54" s="4" t="s">
        <v>296</v>
      </c>
      <c r="B54" s="4" t="s">
        <v>297</v>
      </c>
      <c r="C54" s="4" t="s">
        <v>254</v>
      </c>
      <c r="D54" s="4" t="s">
        <v>298</v>
      </c>
      <c r="E54" s="4" t="s">
        <v>299</v>
      </c>
      <c r="F54" s="4" t="s">
        <v>300</v>
      </c>
      <c r="G54" s="4" t="s">
        <v>258</v>
      </c>
      <c r="H54" s="6" t="s">
        <v>301</v>
      </c>
      <c r="I54" s="4" t="s">
        <v>260</v>
      </c>
      <c r="J54" s="4" t="s">
        <v>281</v>
      </c>
      <c r="K54" s="4" t="s">
        <v>262</v>
      </c>
      <c r="L54" s="4" t="s">
        <v>282</v>
      </c>
      <c r="M54" s="4" t="s">
        <v>302</v>
      </c>
      <c r="N54" s="4"/>
    </row>
    <row r="55" spans="1:14" ht="165" customHeight="1">
      <c r="A55" s="4" t="s">
        <v>303</v>
      </c>
      <c r="B55" s="4" t="s">
        <v>297</v>
      </c>
      <c r="C55" s="4" t="s">
        <v>254</v>
      </c>
      <c r="D55" s="4" t="s">
        <v>298</v>
      </c>
      <c r="E55" s="4" t="s">
        <v>299</v>
      </c>
      <c r="F55" s="4" t="s">
        <v>304</v>
      </c>
      <c r="G55" s="4" t="s">
        <v>258</v>
      </c>
      <c r="H55" s="6" t="s">
        <v>305</v>
      </c>
      <c r="I55" s="4" t="s">
        <v>260</v>
      </c>
      <c r="J55" s="4" t="s">
        <v>281</v>
      </c>
      <c r="K55" s="4" t="s">
        <v>262</v>
      </c>
      <c r="L55" s="4" t="s">
        <v>282</v>
      </c>
      <c r="M55" s="4" t="s">
        <v>264</v>
      </c>
      <c r="N55" s="4"/>
    </row>
    <row r="56" spans="1:14" ht="165" customHeight="1">
      <c r="A56" s="4" t="s">
        <v>306</v>
      </c>
      <c r="B56" s="4" t="s">
        <v>297</v>
      </c>
      <c r="C56" s="4" t="s">
        <v>254</v>
      </c>
      <c r="D56" s="4" t="s">
        <v>298</v>
      </c>
      <c r="E56" s="4" t="s">
        <v>307</v>
      </c>
      <c r="F56" s="4" t="s">
        <v>308</v>
      </c>
      <c r="G56" s="4" t="s">
        <v>258</v>
      </c>
      <c r="H56" s="6" t="s">
        <v>309</v>
      </c>
      <c r="I56" s="4" t="s">
        <v>260</v>
      </c>
      <c r="J56" s="4" t="s">
        <v>281</v>
      </c>
      <c r="K56" s="4" t="s">
        <v>262</v>
      </c>
      <c r="L56" s="4" t="s">
        <v>282</v>
      </c>
      <c r="M56" s="4" t="s">
        <v>264</v>
      </c>
      <c r="N56" s="4"/>
    </row>
    <row r="57" spans="1:14" ht="165" customHeight="1">
      <c r="A57" s="4" t="s">
        <v>310</v>
      </c>
      <c r="B57" s="4" t="s">
        <v>297</v>
      </c>
      <c r="C57" s="4" t="s">
        <v>254</v>
      </c>
      <c r="D57" s="4" t="s">
        <v>298</v>
      </c>
      <c r="E57" s="4" t="s">
        <v>307</v>
      </c>
      <c r="F57" s="4" t="s">
        <v>311</v>
      </c>
      <c r="G57" s="4" t="s">
        <v>258</v>
      </c>
      <c r="H57" s="6" t="s">
        <v>312</v>
      </c>
      <c r="I57" s="4" t="s">
        <v>260</v>
      </c>
      <c r="J57" s="4" t="s">
        <v>281</v>
      </c>
      <c r="K57" s="4" t="s">
        <v>262</v>
      </c>
      <c r="L57" s="4" t="s">
        <v>282</v>
      </c>
      <c r="M57" s="4" t="s">
        <v>264</v>
      </c>
      <c r="N57" s="4"/>
    </row>
    <row r="58" spans="1:14" ht="165" customHeight="1">
      <c r="A58" s="4" t="s">
        <v>313</v>
      </c>
      <c r="B58" s="4" t="s">
        <v>297</v>
      </c>
      <c r="C58" s="4" t="s">
        <v>254</v>
      </c>
      <c r="D58" s="4" t="s">
        <v>298</v>
      </c>
      <c r="E58" s="4" t="s">
        <v>314</v>
      </c>
      <c r="F58" s="4" t="s">
        <v>315</v>
      </c>
      <c r="G58" s="4" t="s">
        <v>258</v>
      </c>
      <c r="H58" s="6" t="s">
        <v>316</v>
      </c>
      <c r="I58" s="4" t="s">
        <v>260</v>
      </c>
      <c r="J58" s="4" t="s">
        <v>281</v>
      </c>
      <c r="K58" s="4" t="s">
        <v>262</v>
      </c>
      <c r="L58" s="4" t="s">
        <v>282</v>
      </c>
      <c r="M58" s="4" t="s">
        <v>264</v>
      </c>
      <c r="N58" s="4"/>
    </row>
    <row r="59" spans="1:14" ht="12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ht="12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2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4" ht="39" customHeight="1">
      <c r="A62" s="1" t="s">
        <v>317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</row>
    <row r="63" spans="1:14" ht="120" customHeight="1">
      <c r="A63" s="4" t="s">
        <v>318</v>
      </c>
      <c r="B63" s="4" t="s">
        <v>319</v>
      </c>
      <c r="C63" s="4" t="s">
        <v>320</v>
      </c>
      <c r="D63" s="4" t="s">
        <v>321</v>
      </c>
      <c r="E63" s="4" t="s">
        <v>322</v>
      </c>
      <c r="F63" s="4" t="s">
        <v>323</v>
      </c>
      <c r="G63" s="4" t="s">
        <v>324</v>
      </c>
      <c r="H63" s="4" t="str">
        <f>HYPERLINK("ftp://ftpprd.ncep.noaa.gov/pub/data/nccf/com/gens/prod/http://www.emc.ncep.noaa.gov/gmb/ens/info/ens_grib.html","ftp://ftpprd.ncep.noaa.gov/pub/data/nccf/com/gens/prod/   http://www.emc.ncep.noaa.gov/gmb/ens/info/ens_grib.html")</f>
        <v>ftp://ftpprd.ncep.noaa.gov/pub/data/nccf/com/gens/prod/   http://www.emc.ncep.noaa.gov/gmb/ens/info/ens_grib.html</v>
      </c>
      <c r="I63" s="4" t="s">
        <v>325</v>
      </c>
      <c r="J63" s="4" t="s">
        <v>326</v>
      </c>
      <c r="K63" s="4" t="s">
        <v>75</v>
      </c>
      <c r="L63" s="4" t="s">
        <v>327</v>
      </c>
      <c r="M63" s="4" t="s">
        <v>328</v>
      </c>
      <c r="N63" s="4"/>
    </row>
    <row r="64" spans="1:14" ht="120" customHeight="1">
      <c r="A64" s="4" t="s">
        <v>329</v>
      </c>
      <c r="B64" s="4" t="s">
        <v>330</v>
      </c>
      <c r="C64" s="4" t="s">
        <v>320</v>
      </c>
      <c r="D64" s="4" t="s">
        <v>331</v>
      </c>
      <c r="E64" s="4" t="s">
        <v>332</v>
      </c>
      <c r="F64" s="4" t="s">
        <v>323</v>
      </c>
      <c r="G64" s="4" t="s">
        <v>333</v>
      </c>
      <c r="H64" s="4" t="str">
        <f>HYPERLINK("ftp://ftpprd.ncep.noaa.gov/pub/data/nccf/com/wave/prodhttp://www.emc.ncep.noaa.gov/projects/wd21hc/ensemb/web/html/","ftp://ftpprd.ncep.noaa.gov/pub/data/nccf/com/wave/prod   http://www.emc.ncep.noaa.gov/projects/wd21hc/ensemb/web/html/")</f>
        <v>ftp://ftpprd.ncep.noaa.gov/pub/data/nccf/com/wave/prod   http://www.emc.ncep.noaa.gov/projects/wd21hc/ensemb/web/html/</v>
      </c>
      <c r="I64" s="4" t="s">
        <v>334</v>
      </c>
      <c r="J64" s="4" t="s">
        <v>326</v>
      </c>
      <c r="K64" s="4" t="s">
        <v>75</v>
      </c>
      <c r="L64" s="9" t="s">
        <v>335</v>
      </c>
      <c r="M64" s="4" t="s">
        <v>328</v>
      </c>
      <c r="N64" s="4"/>
    </row>
    <row r="65" spans="1:14" ht="12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12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1:14" ht="12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ht="39" customHeight="1">
      <c r="A68" s="1" t="s">
        <v>336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</row>
    <row r="69" spans="1:14" ht="12.75" customHeight="1">
      <c r="A69" s="3" t="s">
        <v>1</v>
      </c>
      <c r="B69" s="3" t="s">
        <v>2</v>
      </c>
      <c r="C69" s="3" t="s">
        <v>3</v>
      </c>
      <c r="D69" s="3" t="s">
        <v>4</v>
      </c>
      <c r="E69" s="3" t="s">
        <v>5</v>
      </c>
      <c r="F69" s="3" t="s">
        <v>6</v>
      </c>
      <c r="G69" s="3" t="s">
        <v>7</v>
      </c>
      <c r="H69" s="3" t="s">
        <v>8</v>
      </c>
      <c r="I69" s="3" t="s">
        <v>9</v>
      </c>
      <c r="J69" s="3" t="s">
        <v>10</v>
      </c>
      <c r="K69" s="3" t="s">
        <v>11</v>
      </c>
      <c r="L69" s="3" t="s">
        <v>12</v>
      </c>
      <c r="M69" s="3" t="s">
        <v>13</v>
      </c>
      <c r="N69" s="3"/>
    </row>
    <row r="70" spans="1:14" ht="102" customHeight="1">
      <c r="A70" s="4" t="s">
        <v>337</v>
      </c>
      <c r="B70" s="4" t="s">
        <v>338</v>
      </c>
      <c r="C70" s="4" t="s">
        <v>339</v>
      </c>
      <c r="D70" s="4" t="s">
        <v>340</v>
      </c>
      <c r="E70" s="4" t="s">
        <v>341</v>
      </c>
      <c r="F70" s="4" t="s">
        <v>323</v>
      </c>
      <c r="G70" s="4" t="s">
        <v>342</v>
      </c>
      <c r="H70" s="10" t="str">
        <f>HYPERLINK("http://www.weather.gov/alerts/","http://www.weather.gov/alerts/")</f>
        <v>http://www.weather.gov/alerts/</v>
      </c>
      <c r="I70" s="4" t="s">
        <v>343</v>
      </c>
      <c r="J70" s="4" t="s">
        <v>344</v>
      </c>
      <c r="K70" s="4" t="s">
        <v>75</v>
      </c>
      <c r="L70" s="4" t="s">
        <v>345</v>
      </c>
      <c r="M70" s="4" t="s">
        <v>346</v>
      </c>
      <c r="N70" s="4"/>
    </row>
    <row r="71" spans="1:14" ht="102" customHeight="1">
      <c r="A71" s="4" t="s">
        <v>347</v>
      </c>
      <c r="B71" s="4" t="s">
        <v>338</v>
      </c>
      <c r="C71" s="4" t="s">
        <v>348</v>
      </c>
      <c r="D71" s="4" t="s">
        <v>349</v>
      </c>
      <c r="E71" s="4" t="s">
        <v>350</v>
      </c>
      <c r="F71" s="4" t="s">
        <v>323</v>
      </c>
      <c r="G71" s="4" t="s">
        <v>342</v>
      </c>
      <c r="H71" s="10" t="str">
        <f>HYPERLINK("http://www.weather.gov/data/current_obs/","http://www.weather.gov/data/current_obs/")</f>
        <v>http://www.weather.gov/data/current_obs/</v>
      </c>
      <c r="I71" s="4" t="s">
        <v>351</v>
      </c>
      <c r="J71" s="4" t="s">
        <v>344</v>
      </c>
      <c r="K71" s="4" t="s">
        <v>75</v>
      </c>
      <c r="L71" s="4" t="s">
        <v>345</v>
      </c>
      <c r="M71" s="4" t="s">
        <v>345</v>
      </c>
      <c r="N71" s="4"/>
    </row>
    <row r="72" spans="1:14" ht="102" customHeight="1">
      <c r="A72" s="4" t="s">
        <v>352</v>
      </c>
      <c r="B72" s="4" t="s">
        <v>353</v>
      </c>
      <c r="C72" s="4" t="s">
        <v>354</v>
      </c>
      <c r="D72" s="4" t="s">
        <v>355</v>
      </c>
      <c r="E72" s="4" t="s">
        <v>356</v>
      </c>
      <c r="F72" s="4" t="s">
        <v>323</v>
      </c>
      <c r="G72" s="4" t="s">
        <v>342</v>
      </c>
      <c r="H72" s="10" t="s">
        <v>357</v>
      </c>
      <c r="I72" s="4" t="s">
        <v>351</v>
      </c>
      <c r="J72" s="4" t="s">
        <v>344</v>
      </c>
      <c r="K72" s="4" t="s">
        <v>75</v>
      </c>
      <c r="L72" s="4" t="s">
        <v>345</v>
      </c>
      <c r="M72" s="4" t="s">
        <v>345</v>
      </c>
      <c r="N72" s="4"/>
    </row>
    <row r="73" spans="1:14" ht="102" customHeight="1">
      <c r="A73" s="4" t="s">
        <v>352</v>
      </c>
      <c r="B73" s="4" t="s">
        <v>353</v>
      </c>
      <c r="C73" s="4" t="s">
        <v>358</v>
      </c>
      <c r="D73" s="4" t="s">
        <v>359</v>
      </c>
      <c r="E73" s="4" t="s">
        <v>356</v>
      </c>
      <c r="F73" s="4" t="s">
        <v>323</v>
      </c>
      <c r="G73" s="4" t="s">
        <v>342</v>
      </c>
      <c r="H73" s="10" t="s">
        <v>360</v>
      </c>
      <c r="I73" s="4" t="s">
        <v>351</v>
      </c>
      <c r="J73" s="4" t="s">
        <v>344</v>
      </c>
      <c r="K73" s="4" t="s">
        <v>75</v>
      </c>
      <c r="L73" s="4" t="s">
        <v>345</v>
      </c>
      <c r="M73" s="4" t="s">
        <v>345</v>
      </c>
      <c r="N73" s="4"/>
    </row>
    <row r="74" spans="1:14" ht="102" customHeight="1">
      <c r="A74" s="4" t="s">
        <v>352</v>
      </c>
      <c r="B74" s="4" t="s">
        <v>353</v>
      </c>
      <c r="C74" s="4" t="s">
        <v>361</v>
      </c>
      <c r="D74" s="4" t="s">
        <v>355</v>
      </c>
      <c r="E74" s="4" t="s">
        <v>356</v>
      </c>
      <c r="F74" s="4" t="s">
        <v>323</v>
      </c>
      <c r="G74" s="4" t="s">
        <v>342</v>
      </c>
      <c r="H74" s="10" t="s">
        <v>362</v>
      </c>
      <c r="I74" s="4" t="s">
        <v>351</v>
      </c>
      <c r="J74" s="4" t="s">
        <v>344</v>
      </c>
      <c r="K74" s="4" t="s">
        <v>75</v>
      </c>
      <c r="L74" s="4" t="s">
        <v>345</v>
      </c>
      <c r="M74" s="4" t="s">
        <v>345</v>
      </c>
      <c r="N74" s="4"/>
    </row>
    <row r="75" spans="1:14" ht="102" customHeight="1">
      <c r="A75" s="4" t="s">
        <v>363</v>
      </c>
      <c r="B75" s="4" t="s">
        <v>364</v>
      </c>
      <c r="C75" s="4" t="s">
        <v>365</v>
      </c>
      <c r="D75" s="4" t="s">
        <v>355</v>
      </c>
      <c r="E75" s="4" t="s">
        <v>366</v>
      </c>
      <c r="F75" s="4" t="s">
        <v>323</v>
      </c>
      <c r="G75" s="4" t="s">
        <v>367</v>
      </c>
      <c r="H75" s="10" t="s">
        <v>368</v>
      </c>
      <c r="I75" s="4" t="s">
        <v>369</v>
      </c>
      <c r="J75" s="4" t="s">
        <v>344</v>
      </c>
      <c r="K75" s="4" t="s">
        <v>75</v>
      </c>
      <c r="L75" s="4" t="s">
        <v>345</v>
      </c>
      <c r="M75" s="4" t="s">
        <v>345</v>
      </c>
      <c r="N75" s="4"/>
    </row>
    <row r="76" spans="1:14" ht="12.75" customHeight="1">
      <c r="A76" s="4"/>
      <c r="B76" s="4"/>
      <c r="C76" s="4"/>
      <c r="D76" s="4"/>
      <c r="E76" s="4"/>
      <c r="F76" s="4"/>
      <c r="G76" s="4"/>
      <c r="H76" s="10"/>
      <c r="I76" s="4"/>
      <c r="J76" s="4"/>
      <c r="K76" s="4"/>
      <c r="L76" s="4"/>
      <c r="M76" s="4"/>
      <c r="N76" s="4"/>
    </row>
    <row r="77" spans="1:14" ht="12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</row>
    <row r="78" spans="1:14" ht="12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</row>
    <row r="79" spans="1:14" ht="39" customHeight="1">
      <c r="A79" s="1" t="s">
        <v>370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</row>
    <row r="80" spans="1:14" ht="12.75" customHeight="1">
      <c r="A80" s="3" t="s">
        <v>1</v>
      </c>
      <c r="B80" s="3" t="s">
        <v>2</v>
      </c>
      <c r="C80" s="3" t="s">
        <v>3</v>
      </c>
      <c r="D80" s="3" t="s">
        <v>4</v>
      </c>
      <c r="E80" s="3" t="s">
        <v>5</v>
      </c>
      <c r="F80" s="3" t="s">
        <v>6</v>
      </c>
      <c r="G80" s="3" t="s">
        <v>7</v>
      </c>
      <c r="H80" s="3" t="s">
        <v>8</v>
      </c>
      <c r="I80" s="3" t="s">
        <v>9</v>
      </c>
      <c r="J80" s="3" t="s">
        <v>10</v>
      </c>
      <c r="K80" s="3" t="s">
        <v>11</v>
      </c>
      <c r="L80" s="3" t="s">
        <v>12</v>
      </c>
      <c r="M80" s="3" t="s">
        <v>13</v>
      </c>
      <c r="N80" s="3"/>
    </row>
    <row r="81" spans="1:14" ht="102" customHeight="1">
      <c r="A81" s="4" t="s">
        <v>371</v>
      </c>
      <c r="B81" s="4" t="s">
        <v>372</v>
      </c>
      <c r="C81" s="4" t="s">
        <v>373</v>
      </c>
      <c r="D81" s="4" t="s">
        <v>355</v>
      </c>
      <c r="E81" s="4" t="s">
        <v>374</v>
      </c>
      <c r="F81" s="4" t="s">
        <v>323</v>
      </c>
      <c r="G81" s="4" t="s">
        <v>375</v>
      </c>
      <c r="H81" s="10" t="s">
        <v>376</v>
      </c>
      <c r="I81" s="4" t="s">
        <v>369</v>
      </c>
      <c r="J81" s="4" t="s">
        <v>377</v>
      </c>
      <c r="K81" s="4" t="s">
        <v>75</v>
      </c>
      <c r="L81" s="4" t="s">
        <v>378</v>
      </c>
      <c r="M81" s="4" t="s">
        <v>378</v>
      </c>
      <c r="N81" s="4"/>
    </row>
    <row r="82" spans="1:14" ht="102" customHeight="1">
      <c r="A82" s="4" t="s">
        <v>371</v>
      </c>
      <c r="B82" s="4" t="s">
        <v>379</v>
      </c>
      <c r="C82" s="4" t="s">
        <v>380</v>
      </c>
      <c r="D82" s="4" t="s">
        <v>355</v>
      </c>
      <c r="E82" s="4" t="s">
        <v>381</v>
      </c>
      <c r="F82" s="4" t="s">
        <v>323</v>
      </c>
      <c r="G82" s="4" t="s">
        <v>375</v>
      </c>
      <c r="H82" s="10" t="s">
        <v>382</v>
      </c>
      <c r="I82" s="4" t="s">
        <v>369</v>
      </c>
      <c r="J82" s="4" t="s">
        <v>377</v>
      </c>
      <c r="K82" s="4" t="s">
        <v>75</v>
      </c>
      <c r="L82" s="4" t="s">
        <v>378</v>
      </c>
      <c r="M82" s="4" t="s">
        <v>378</v>
      </c>
      <c r="N82" s="4"/>
    </row>
    <row r="83" spans="1:14" ht="12.75" customHeight="1">
      <c r="A83" s="4"/>
      <c r="B83" s="4"/>
      <c r="C83" s="4"/>
      <c r="D83" s="4"/>
      <c r="E83" s="4"/>
      <c r="F83" s="4"/>
      <c r="G83" s="4"/>
      <c r="H83" s="10"/>
      <c r="I83" s="4"/>
      <c r="J83" s="4"/>
      <c r="K83" s="4"/>
      <c r="L83" s="4"/>
      <c r="M83" s="4"/>
      <c r="N83" s="4"/>
    </row>
    <row r="84" spans="1:14" ht="12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ht="12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4" ht="39" customHeight="1">
      <c r="A86" s="1" t="s">
        <v>383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</row>
    <row r="87" spans="1:14" ht="12.75" customHeight="1">
      <c r="A87" s="3" t="s">
        <v>1</v>
      </c>
      <c r="B87" s="3" t="s">
        <v>2</v>
      </c>
      <c r="C87" s="3" t="s">
        <v>3</v>
      </c>
      <c r="D87" s="3" t="s">
        <v>4</v>
      </c>
      <c r="E87" s="3" t="s">
        <v>5</v>
      </c>
      <c r="F87" s="3" t="s">
        <v>6</v>
      </c>
      <c r="G87" s="3" t="s">
        <v>7</v>
      </c>
      <c r="H87" s="3" t="s">
        <v>8</v>
      </c>
      <c r="I87" s="3" t="s">
        <v>9</v>
      </c>
      <c r="J87" s="3" t="s">
        <v>10</v>
      </c>
      <c r="K87" s="3" t="s">
        <v>11</v>
      </c>
      <c r="L87" s="3" t="s">
        <v>12</v>
      </c>
      <c r="M87" s="3" t="s">
        <v>13</v>
      </c>
      <c r="N87" s="3"/>
    </row>
    <row r="88" spans="1:14" ht="165" customHeight="1">
      <c r="A88" s="4" t="s">
        <v>384</v>
      </c>
      <c r="B88" s="4" t="s">
        <v>385</v>
      </c>
      <c r="C88" s="4" t="s">
        <v>386</v>
      </c>
      <c r="D88" s="4" t="s">
        <v>387</v>
      </c>
      <c r="E88" s="4" t="s">
        <v>388</v>
      </c>
      <c r="F88" s="4" t="s">
        <v>323</v>
      </c>
      <c r="G88" s="4" t="s">
        <v>258</v>
      </c>
      <c r="H88" s="10" t="s">
        <v>389</v>
      </c>
      <c r="I88" s="4" t="s">
        <v>390</v>
      </c>
      <c r="J88" s="4" t="s">
        <v>289</v>
      </c>
      <c r="K88" s="4" t="s">
        <v>290</v>
      </c>
      <c r="L88" s="4" t="s">
        <v>291</v>
      </c>
      <c r="M88" s="4" t="s">
        <v>291</v>
      </c>
      <c r="N88" s="4"/>
    </row>
    <row r="89" spans="1:14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2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1:14" ht="39" customHeight="1">
      <c r="A92" s="1" t="s">
        <v>391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</row>
    <row r="93" spans="1:14" ht="12.75" customHeight="1">
      <c r="A93" s="3" t="s">
        <v>1</v>
      </c>
      <c r="B93" s="3" t="s">
        <v>2</v>
      </c>
      <c r="C93" s="3" t="s">
        <v>3</v>
      </c>
      <c r="D93" s="3" t="s">
        <v>4</v>
      </c>
      <c r="E93" s="3" t="s">
        <v>5</v>
      </c>
      <c r="F93" s="3" t="s">
        <v>6</v>
      </c>
      <c r="G93" s="3" t="s">
        <v>7</v>
      </c>
      <c r="H93" s="3" t="s">
        <v>8</v>
      </c>
      <c r="I93" s="3" t="s">
        <v>9</v>
      </c>
      <c r="J93" s="3" t="s">
        <v>10</v>
      </c>
      <c r="K93" s="3" t="s">
        <v>11</v>
      </c>
      <c r="L93" s="3" t="s">
        <v>12</v>
      </c>
      <c r="M93" s="3" t="s">
        <v>13</v>
      </c>
      <c r="N93" s="3"/>
    </row>
    <row r="94" spans="1:14" ht="120" customHeight="1">
      <c r="A94" s="4" t="s">
        <v>392</v>
      </c>
      <c r="B94" s="4" t="s">
        <v>15</v>
      </c>
      <c r="C94" s="4" t="s">
        <v>393</v>
      </c>
      <c r="D94" s="4" t="s">
        <v>70</v>
      </c>
      <c r="E94" s="4" t="s">
        <v>394</v>
      </c>
      <c r="F94" s="4" t="s">
        <v>395</v>
      </c>
      <c r="G94" s="4" t="s">
        <v>396</v>
      </c>
      <c r="H94" s="6" t="s">
        <v>397</v>
      </c>
      <c r="I94" s="4" t="s">
        <v>21</v>
      </c>
      <c r="J94" s="4" t="s">
        <v>74</v>
      </c>
      <c r="K94" s="4" t="s">
        <v>75</v>
      </c>
      <c r="L94" s="4" t="s">
        <v>76</v>
      </c>
      <c r="M94" s="4" t="s">
        <v>398</v>
      </c>
      <c r="N94" s="4"/>
    </row>
    <row r="95" spans="1:14" ht="120" customHeight="1">
      <c r="A95" s="4" t="s">
        <v>399</v>
      </c>
      <c r="B95" s="4" t="s">
        <v>15</v>
      </c>
      <c r="C95" s="4" t="s">
        <v>393</v>
      </c>
      <c r="D95" s="4" t="s">
        <v>70</v>
      </c>
      <c r="E95" s="4" t="s">
        <v>394</v>
      </c>
      <c r="F95" s="4" t="s">
        <v>400</v>
      </c>
      <c r="G95" s="4" t="s">
        <v>401</v>
      </c>
      <c r="H95" s="4" t="str">
        <f>HYPERLINK("http://tidesandcurrents.noaa.gov/data_menu.shtml?bdate=20080205&amp;edate=20080306&amp;datum=6&amp;unit=1&amp;shift=g&amp;stn=9440422&amp;type=Tide+Data&amp;format=View+Data","http://tidesandcurrents.noaa.gov/data_menu.shtml?bdate=20080205&amp;edate=20080306&amp;datum=6&amp;unit=1&amp;shift=g&amp;stn=9440422&amp;type=Tide+Data&amp;format=View+Data")</f>
        <v>http://tidesandcurrents.noaa.gov/data_menu.shtml?bdate=20080205&amp;edate=20080306&amp;datum=6&amp;unit=1&amp;shift=g&amp;stn=9440422&amp;type=Tide+Data&amp;format=View+Data</v>
      </c>
      <c r="I95" s="4" t="s">
        <v>21</v>
      </c>
      <c r="J95" s="4" t="s">
        <v>74</v>
      </c>
      <c r="K95" s="4" t="s">
        <v>75</v>
      </c>
      <c r="L95" s="4" t="s">
        <v>76</v>
      </c>
      <c r="M95" s="4" t="s">
        <v>398</v>
      </c>
      <c r="N95" s="4"/>
    </row>
    <row r="96" spans="1:14" ht="120" customHeight="1">
      <c r="A96" s="4" t="s">
        <v>402</v>
      </c>
      <c r="B96" s="4" t="s">
        <v>15</v>
      </c>
      <c r="C96" s="4" t="s">
        <v>393</v>
      </c>
      <c r="D96" s="4" t="s">
        <v>70</v>
      </c>
      <c r="E96" s="4" t="s">
        <v>394</v>
      </c>
      <c r="F96" s="4" t="s">
        <v>403</v>
      </c>
      <c r="G96" s="4" t="s">
        <v>404</v>
      </c>
      <c r="H96" s="4" t="str">
        <f>HYPERLINK("http://tidesandcurrents.noaa.gov/data_menu.shtml?bdate=20080205&amp;edate=20080306&amp;datum=6&amp;unit=1&amp;shift=g&amp;stn=9440569&amp;type=Tide+Data&amp;format=View+Data","http://tidesandcurrents.noaa.gov/data_menu.shtml?bdate=20080205&amp;edate=20080306&amp;datum=6&amp;unit=1&amp;shift=g&amp;stn=9440569&amp;type=Tide+Data&amp;format=View+Data")</f>
        <v>http://tidesandcurrents.noaa.gov/data_menu.shtml?bdate=20080205&amp;edate=20080306&amp;datum=6&amp;unit=1&amp;shift=g&amp;stn=9440569&amp;type=Tide+Data&amp;format=View+Data</v>
      </c>
      <c r="I96" s="4" t="s">
        <v>21</v>
      </c>
      <c r="J96" s="4" t="s">
        <v>74</v>
      </c>
      <c r="K96" s="4" t="s">
        <v>75</v>
      </c>
      <c r="L96" s="4" t="s">
        <v>76</v>
      </c>
      <c r="M96" s="4" t="s">
        <v>398</v>
      </c>
      <c r="N96" s="4"/>
    </row>
    <row r="97" spans="1:14" ht="120" customHeight="1">
      <c r="A97" s="4" t="s">
        <v>405</v>
      </c>
      <c r="B97" s="4" t="s">
        <v>15</v>
      </c>
      <c r="C97" s="4" t="s">
        <v>393</v>
      </c>
      <c r="D97" s="4" t="s">
        <v>70</v>
      </c>
      <c r="E97" s="4" t="s">
        <v>394</v>
      </c>
      <c r="F97" s="4" t="s">
        <v>406</v>
      </c>
      <c r="G97" s="4" t="s">
        <v>407</v>
      </c>
      <c r="H97" s="4" t="str">
        <f>HYPERLINK("http://tidesandcurrents.noaa.gov/data_menu.shtml?bdate=20080205&amp;edate=20080306&amp;datum=6&amp;unit=1&amp;shift=g&amp;stn=9440910&amp;type=Tide+Data&amp;format=View+Data","http://tidesandcurrents.noaa.gov/data_menu.shtml?bdate=20080205&amp;edate=20080306&amp;datum=6&amp;unit=1&amp;shift=g&amp;stn=9440910&amp;type=Tide+Data&amp;format=View+Data")</f>
        <v>http://tidesandcurrents.noaa.gov/data_menu.shtml?bdate=20080205&amp;edate=20080306&amp;datum=6&amp;unit=1&amp;shift=g&amp;stn=9440910&amp;type=Tide+Data&amp;format=View+Data</v>
      </c>
      <c r="I97" s="4" t="s">
        <v>21</v>
      </c>
      <c r="J97" s="4" t="s">
        <v>74</v>
      </c>
      <c r="K97" s="4" t="s">
        <v>75</v>
      </c>
      <c r="L97" s="4" t="s">
        <v>76</v>
      </c>
      <c r="M97" s="4" t="s">
        <v>398</v>
      </c>
      <c r="N97" s="4"/>
    </row>
    <row r="98" spans="1:14" ht="120" customHeight="1">
      <c r="A98" s="4" t="s">
        <v>408</v>
      </c>
      <c r="B98" s="4" t="s">
        <v>15</v>
      </c>
      <c r="C98" s="4" t="s">
        <v>393</v>
      </c>
      <c r="D98" s="4" t="s">
        <v>70</v>
      </c>
      <c r="E98" s="4" t="s">
        <v>394</v>
      </c>
      <c r="F98" s="4" t="s">
        <v>409</v>
      </c>
      <c r="G98" s="4" t="s">
        <v>410</v>
      </c>
      <c r="H98" s="4" t="str">
        <f>HYPERLINK("http://tidesandcurrents.noaa.gov/data_menu.shtml?bdate=20080205&amp;edate=20080306&amp;datum=6&amp;unit=1&amp;shift=g&amp;stn=9441102&amp;type=Tide+Data&amp;format=View+Data","http://tidesandcurrents.noaa.gov/data_menu.shtml?bdate=20080205&amp;edate=20080306&amp;datum=6&amp;unit=1&amp;shift=g&amp;stn=9441102&amp;type=Tide+Data&amp;format=View+Data")</f>
        <v>http://tidesandcurrents.noaa.gov/data_menu.shtml?bdate=20080205&amp;edate=20080306&amp;datum=6&amp;unit=1&amp;shift=g&amp;stn=9441102&amp;type=Tide+Data&amp;format=View+Data</v>
      </c>
      <c r="I98" s="4" t="s">
        <v>21</v>
      </c>
      <c r="J98" s="4" t="s">
        <v>74</v>
      </c>
      <c r="K98" s="4" t="s">
        <v>75</v>
      </c>
      <c r="L98" s="4" t="s">
        <v>76</v>
      </c>
      <c r="M98" s="4" t="s">
        <v>398</v>
      </c>
      <c r="N98" s="4"/>
    </row>
    <row r="99" spans="1:14" ht="120" customHeight="1">
      <c r="A99" s="4" t="s">
        <v>411</v>
      </c>
      <c r="B99" s="4" t="s">
        <v>15</v>
      </c>
      <c r="C99" s="4" t="s">
        <v>393</v>
      </c>
      <c r="D99" s="4" t="s">
        <v>70</v>
      </c>
      <c r="E99" s="4" t="s">
        <v>394</v>
      </c>
      <c r="F99" s="4" t="s">
        <v>412</v>
      </c>
      <c r="G99" s="4" t="s">
        <v>413</v>
      </c>
      <c r="H99" s="4" t="str">
        <f>HYPERLINK("http://tidesandcurrents.noaa.gov/data_menu.shtml?bdate=20080205&amp;edate=20080306&amp;datum=6&amp;unit=1&amp;shift=g&amp;stn=9441187&amp;type=Tide+Data&amp;format=View+Data","http://tidesandcurrents.noaa.gov/data_menu.shtml?bdate=20080205&amp;edate=20080306&amp;datum=6&amp;unit=1&amp;shift=g&amp;stn=9441187&amp;type=Tide+Data&amp;format=View+Data")</f>
        <v>http://tidesandcurrents.noaa.gov/data_menu.shtml?bdate=20080205&amp;edate=20080306&amp;datum=6&amp;unit=1&amp;shift=g&amp;stn=9441187&amp;type=Tide+Data&amp;format=View+Data</v>
      </c>
      <c r="I99" s="4" t="s">
        <v>21</v>
      </c>
      <c r="J99" s="4" t="s">
        <v>74</v>
      </c>
      <c r="K99" s="4" t="s">
        <v>75</v>
      </c>
      <c r="L99" s="4" t="s">
        <v>76</v>
      </c>
      <c r="M99" s="4" t="s">
        <v>398</v>
      </c>
      <c r="N99" s="4"/>
    </row>
    <row r="100" spans="1:14" ht="120" customHeight="1">
      <c r="A100" s="4" t="s">
        <v>414</v>
      </c>
      <c r="B100" s="4" t="s">
        <v>15</v>
      </c>
      <c r="C100" s="4" t="s">
        <v>393</v>
      </c>
      <c r="D100" s="4" t="s">
        <v>70</v>
      </c>
      <c r="E100" s="4" t="s">
        <v>394</v>
      </c>
      <c r="F100" s="4" t="s">
        <v>415</v>
      </c>
      <c r="G100" s="4" t="s">
        <v>416</v>
      </c>
      <c r="H100" s="4" t="str">
        <f>HYPERLINK("http://tidesandcurrents.noaa.gov/data_menu.shtml?bdate=20080205&amp;edate=20080306&amp;datum=6&amp;unit=1&amp;shift=g&amp;stn=9442396&amp;type=Tide+Data&amp;format=View+Data","http://tidesandcurrents.noaa.gov/data_menu.shtml?bdate=20080205&amp;edate=20080306&amp;datum=6&amp;unit=1&amp;shift=g&amp;stn=9442396&amp;type=Tide+Data&amp;format=View+Data")</f>
        <v>http://tidesandcurrents.noaa.gov/data_menu.shtml?bdate=20080205&amp;edate=20080306&amp;datum=6&amp;unit=1&amp;shift=g&amp;stn=9442396&amp;type=Tide+Data&amp;format=View+Data</v>
      </c>
      <c r="I100" s="4" t="s">
        <v>21</v>
      </c>
      <c r="J100" s="4" t="s">
        <v>74</v>
      </c>
      <c r="K100" s="4" t="s">
        <v>75</v>
      </c>
      <c r="L100" s="4" t="s">
        <v>76</v>
      </c>
      <c r="M100" s="4" t="s">
        <v>398</v>
      </c>
      <c r="N100" s="4"/>
    </row>
    <row r="101" spans="1:14" ht="120" customHeight="1">
      <c r="A101" s="4" t="s">
        <v>417</v>
      </c>
      <c r="B101" s="4" t="s">
        <v>15</v>
      </c>
      <c r="C101" s="4" t="s">
        <v>393</v>
      </c>
      <c r="D101" s="4" t="s">
        <v>70</v>
      </c>
      <c r="E101" s="4" t="s">
        <v>394</v>
      </c>
      <c r="F101" s="4" t="s">
        <v>418</v>
      </c>
      <c r="G101" s="4" t="s">
        <v>419</v>
      </c>
      <c r="H101" s="4" t="str">
        <f>HYPERLINK("http://tidesandcurrents.noaa.gov/data_menu.shtml?bdate=20080205&amp;edate=20080306&amp;datum=6&amp;unit=1&amp;shift=g&amp;stn=9443090&amp;type=Tide+Data&amp;format=View+Data","http://tidesandcurrents.noaa.gov/data_menu.shtml?bdate=20080205&amp;edate=20080306&amp;datum=6&amp;unit=1&amp;shift=g&amp;stn=9443090&amp;type=Tide+Data&amp;format=View+Data")</f>
        <v>http://tidesandcurrents.noaa.gov/data_menu.shtml?bdate=20080205&amp;edate=20080306&amp;datum=6&amp;unit=1&amp;shift=g&amp;stn=9443090&amp;type=Tide+Data&amp;format=View+Data</v>
      </c>
      <c r="I101" s="4" t="s">
        <v>21</v>
      </c>
      <c r="J101" s="4" t="s">
        <v>74</v>
      </c>
      <c r="K101" s="4" t="s">
        <v>75</v>
      </c>
      <c r="L101" s="4" t="s">
        <v>76</v>
      </c>
      <c r="M101" s="4" t="s">
        <v>398</v>
      </c>
      <c r="N101" s="4"/>
    </row>
    <row r="102" spans="1:14" ht="120" customHeight="1">
      <c r="A102" s="4" t="s">
        <v>420</v>
      </c>
      <c r="B102" s="4" t="s">
        <v>15</v>
      </c>
      <c r="C102" s="4" t="s">
        <v>393</v>
      </c>
      <c r="D102" s="4" t="s">
        <v>70</v>
      </c>
      <c r="E102" s="4" t="s">
        <v>394</v>
      </c>
      <c r="F102" s="4" t="s">
        <v>421</v>
      </c>
      <c r="G102" s="4" t="s">
        <v>422</v>
      </c>
      <c r="H102" s="4" t="str">
        <f>HYPERLINK("http://tidesandcurrents.noaa.gov/data_menu.shtml?bdate=20080205&amp;edate=20080306&amp;datum=6&amp;unit=1&amp;shift=g&amp;stn=9444090&amp;type=Tide+Data&amp;format=View+Data","http://tidesandcurrents.noaa.gov/data_menu.shtml?bdate=20080205&amp;edate=20080306&amp;datum=6&amp;unit=1&amp;shift=g&amp;stn=9444090&amp;type=Tide+Data&amp;format=View+Data")</f>
        <v>http://tidesandcurrents.noaa.gov/data_menu.shtml?bdate=20080205&amp;edate=20080306&amp;datum=6&amp;unit=1&amp;shift=g&amp;stn=9444090&amp;type=Tide+Data&amp;format=View+Data</v>
      </c>
      <c r="I102" s="4" t="s">
        <v>21</v>
      </c>
      <c r="J102" s="4" t="s">
        <v>74</v>
      </c>
      <c r="K102" s="4" t="s">
        <v>75</v>
      </c>
      <c r="L102" s="4" t="s">
        <v>76</v>
      </c>
      <c r="M102" s="4" t="s">
        <v>398</v>
      </c>
      <c r="N102" s="4"/>
    </row>
    <row r="103" spans="1:14" ht="120" customHeight="1">
      <c r="A103" s="4" t="s">
        <v>423</v>
      </c>
      <c r="B103" s="4" t="s">
        <v>15</v>
      </c>
      <c r="C103" s="4" t="s">
        <v>393</v>
      </c>
      <c r="D103" s="4" t="s">
        <v>70</v>
      </c>
      <c r="E103" s="4" t="s">
        <v>394</v>
      </c>
      <c r="F103" s="4" t="s">
        <v>424</v>
      </c>
      <c r="G103" s="4" t="s">
        <v>425</v>
      </c>
      <c r="H103" s="4" t="str">
        <f>HYPERLINK("http://tidesandcurrents.noaa.gov/data_menu.shtml?bdate=20080205&amp;edate=20080306&amp;datum=6&amp;unit=1&amp;shift=g&amp;stn=9444900&amp;type=Tide+Data&amp;format=View+Data","http://tidesandcurrents.noaa.gov/data_menu.shtml?bdate=20080205&amp;edate=20080306&amp;datum=6&amp;unit=1&amp;shift=g&amp;stn=9444900&amp;type=Tide+Data&amp;format=View+Data")</f>
        <v>http://tidesandcurrents.noaa.gov/data_menu.shtml?bdate=20080205&amp;edate=20080306&amp;datum=6&amp;unit=1&amp;shift=g&amp;stn=9444900&amp;type=Tide+Data&amp;format=View+Data</v>
      </c>
      <c r="I103" s="4" t="s">
        <v>21</v>
      </c>
      <c r="J103" s="4" t="s">
        <v>74</v>
      </c>
      <c r="K103" s="4" t="s">
        <v>75</v>
      </c>
      <c r="L103" s="4" t="s">
        <v>76</v>
      </c>
      <c r="M103" s="4" t="s">
        <v>398</v>
      </c>
      <c r="N103" s="4"/>
    </row>
    <row r="104" spans="1:14" ht="120" customHeight="1">
      <c r="A104" s="4" t="s">
        <v>426</v>
      </c>
      <c r="B104" s="4" t="s">
        <v>15</v>
      </c>
      <c r="C104" s="4" t="s">
        <v>393</v>
      </c>
      <c r="D104" s="4" t="s">
        <v>70</v>
      </c>
      <c r="E104" s="4" t="s">
        <v>394</v>
      </c>
      <c r="F104" s="4" t="s">
        <v>427</v>
      </c>
      <c r="G104" s="4" t="s">
        <v>428</v>
      </c>
      <c r="H104" s="4" t="str">
        <f>HYPERLINK("http://tidesandcurrents.noaa.gov/data_menu.shtml?bdate=20080205&amp;edate=20080306&amp;datum=6&amp;unit=1&amp;shift=g&amp;stn=9446484&amp;type=Tide+Data&amp;format=View+Data","http://tidesandcurrents.noaa.gov/data_menu.shtml?bdate=20080205&amp;edate=20080306&amp;datum=6&amp;unit=1&amp;shift=g&amp;stn=9446484&amp;type=Tide+Data&amp;format=View+Data")</f>
        <v>http://tidesandcurrents.noaa.gov/data_menu.shtml?bdate=20080205&amp;edate=20080306&amp;datum=6&amp;unit=1&amp;shift=g&amp;stn=9446484&amp;type=Tide+Data&amp;format=View+Data</v>
      </c>
      <c r="I104" s="4" t="s">
        <v>21</v>
      </c>
      <c r="J104" s="4" t="s">
        <v>74</v>
      </c>
      <c r="K104" s="4" t="s">
        <v>75</v>
      </c>
      <c r="L104" s="4" t="s">
        <v>76</v>
      </c>
      <c r="M104" s="4" t="s">
        <v>398</v>
      </c>
      <c r="N104" s="4"/>
    </row>
    <row r="105" spans="1:14" ht="120" customHeight="1">
      <c r="A105" s="4" t="s">
        <v>429</v>
      </c>
      <c r="B105" s="4" t="s">
        <v>15</v>
      </c>
      <c r="C105" s="4" t="s">
        <v>393</v>
      </c>
      <c r="D105" s="4" t="s">
        <v>70</v>
      </c>
      <c r="E105" s="4" t="s">
        <v>394</v>
      </c>
      <c r="F105" s="4" t="s">
        <v>430</v>
      </c>
      <c r="G105" s="4" t="s">
        <v>431</v>
      </c>
      <c r="H105" s="4" t="str">
        <f>HYPERLINK("http://tidesandcurrents.noaa.gov/data_menu.shtml?bdate=20080205&amp;edate=20080306&amp;datum=6&amp;unit=1&amp;shift=g&amp;stn=9447130&amp;type=Tide+Data&amp;format=View+Data","http://tidesandcurrents.noaa.gov/data_menu.shtml?bdate=20080205&amp;edate=20080306&amp;datum=6&amp;unit=1&amp;shift=g&amp;stn=9447130&amp;type=Tide+Data&amp;format=View+Data")</f>
        <v>http://tidesandcurrents.noaa.gov/data_menu.shtml?bdate=20080205&amp;edate=20080306&amp;datum=6&amp;unit=1&amp;shift=g&amp;stn=9447130&amp;type=Tide+Data&amp;format=View+Data</v>
      </c>
      <c r="I105" s="4" t="s">
        <v>21</v>
      </c>
      <c r="J105" s="4" t="s">
        <v>74</v>
      </c>
      <c r="K105" s="4" t="s">
        <v>75</v>
      </c>
      <c r="L105" s="4" t="s">
        <v>76</v>
      </c>
      <c r="M105" s="4" t="s">
        <v>398</v>
      </c>
      <c r="N105" s="4"/>
    </row>
    <row r="106" spans="1:14" ht="120" customHeight="1">
      <c r="A106" s="4" t="s">
        <v>432</v>
      </c>
      <c r="B106" s="4" t="s">
        <v>15</v>
      </c>
      <c r="C106" s="4" t="s">
        <v>393</v>
      </c>
      <c r="D106" s="4" t="s">
        <v>70</v>
      </c>
      <c r="E106" s="4" t="s">
        <v>394</v>
      </c>
      <c r="F106" s="4" t="s">
        <v>433</v>
      </c>
      <c r="G106" s="4" t="s">
        <v>434</v>
      </c>
      <c r="H106" s="4" t="str">
        <f>HYPERLINK("http://tidesandcurrents.noaa.gov/data_menu.shtml?bdate=20080205&amp;edate=20080306&amp;datum=6&amp;unit=1&amp;shift=g&amp;stn=9449424&amp;type=Tide+Data&amp;format=View+Data","http://tidesandcurrents.noaa.gov/data_menu.shtml?bdate=20080205&amp;edate=20080306&amp;datum=6&amp;unit=1&amp;shift=g&amp;stn=9449424&amp;type=Tide+Data&amp;format=View+Data")</f>
        <v>http://tidesandcurrents.noaa.gov/data_menu.shtml?bdate=20080205&amp;edate=20080306&amp;datum=6&amp;unit=1&amp;shift=g&amp;stn=9449424&amp;type=Tide+Data&amp;format=View+Data</v>
      </c>
      <c r="I106" s="4" t="s">
        <v>21</v>
      </c>
      <c r="J106" s="4" t="s">
        <v>74</v>
      </c>
      <c r="K106" s="4" t="s">
        <v>75</v>
      </c>
      <c r="L106" s="4" t="s">
        <v>76</v>
      </c>
      <c r="M106" s="4" t="s">
        <v>398</v>
      </c>
      <c r="N106" s="4"/>
    </row>
    <row r="107" spans="1:14" ht="120" customHeight="1">
      <c r="A107" s="4" t="s">
        <v>435</v>
      </c>
      <c r="B107" s="4" t="s">
        <v>15</v>
      </c>
      <c r="C107" s="4" t="s">
        <v>393</v>
      </c>
      <c r="D107" s="4" t="s">
        <v>70</v>
      </c>
      <c r="E107" s="4" t="s">
        <v>394</v>
      </c>
      <c r="F107" s="4" t="s">
        <v>436</v>
      </c>
      <c r="G107" s="4" t="s">
        <v>437</v>
      </c>
      <c r="H107" s="4" t="str">
        <f>HYPERLINK("http://tidesandcurrents.noaa.gov/data_menu.shtml?bdate=20080205&amp;edate=20080306&amp;datum=6&amp;unit=1&amp;shift=g&amp;stn=9449880&amp;type=Tide+Data&amp;format=View+Data","http://tidesandcurrents.noaa.gov/data_menu.shtml?bdate=20080205&amp;edate=20080306&amp;datum=6&amp;unit=1&amp;shift=g&amp;stn=9449880&amp;type=Tide+Data&amp;format=View+Data")</f>
        <v>http://tidesandcurrents.noaa.gov/data_menu.shtml?bdate=20080205&amp;edate=20080306&amp;datum=6&amp;unit=1&amp;shift=g&amp;stn=9449880&amp;type=Tide+Data&amp;format=View+Data</v>
      </c>
      <c r="I107" s="4" t="s">
        <v>21</v>
      </c>
      <c r="J107" s="4" t="s">
        <v>74</v>
      </c>
      <c r="K107" s="4" t="s">
        <v>75</v>
      </c>
      <c r="L107" s="4" t="s">
        <v>76</v>
      </c>
      <c r="M107" s="4" t="s">
        <v>398</v>
      </c>
      <c r="N107" s="4"/>
    </row>
    <row r="108" spans="1:14" ht="120" customHeight="1">
      <c r="A108" s="4" t="s">
        <v>438</v>
      </c>
      <c r="B108" s="4" t="s">
        <v>15</v>
      </c>
      <c r="C108" s="4" t="s">
        <v>393</v>
      </c>
      <c r="D108" s="4" t="s">
        <v>70</v>
      </c>
      <c r="E108" s="4" t="s">
        <v>394</v>
      </c>
      <c r="F108" s="4" t="s">
        <v>439</v>
      </c>
      <c r="G108" s="4" t="s">
        <v>440</v>
      </c>
      <c r="H108" s="4" t="str">
        <f>HYPERLINK("http://tidesandcurrents.noaa.gov/data_menu.shtml?bdate=20080205&amp;edate=20080306&amp;datum=6&amp;unit=1&amp;shift=g&amp;stn=9431647&amp;type=Tide+Data&amp;format=View+Data","http://tidesandcurrents.noaa.gov/data_menu.shtml?bdate=20080205&amp;edate=20080306&amp;datum=6&amp;unit=1&amp;shift=g&amp;stn=9431647&amp;type=Tide+Data&amp;format=View+Data")</f>
        <v>http://tidesandcurrents.noaa.gov/data_menu.shtml?bdate=20080205&amp;edate=20080306&amp;datum=6&amp;unit=1&amp;shift=g&amp;stn=9431647&amp;type=Tide+Data&amp;format=View+Data</v>
      </c>
      <c r="I108" s="4" t="s">
        <v>21</v>
      </c>
      <c r="J108" s="4" t="s">
        <v>74</v>
      </c>
      <c r="K108" s="4" t="s">
        <v>75</v>
      </c>
      <c r="L108" s="4" t="s">
        <v>76</v>
      </c>
      <c r="M108" s="4" t="s">
        <v>398</v>
      </c>
      <c r="N108" s="4"/>
    </row>
    <row r="109" spans="1:14" ht="120" customHeight="1">
      <c r="A109" s="4" t="s">
        <v>441</v>
      </c>
      <c r="B109" s="4" t="s">
        <v>15</v>
      </c>
      <c r="C109" s="4" t="s">
        <v>393</v>
      </c>
      <c r="D109" s="4" t="s">
        <v>70</v>
      </c>
      <c r="E109" s="4" t="s">
        <v>394</v>
      </c>
      <c r="F109" s="4" t="s">
        <v>442</v>
      </c>
      <c r="G109" s="4" t="s">
        <v>443</v>
      </c>
      <c r="H109" s="4" t="str">
        <f>HYPERLINK("http://tidesandcurrents.noaa.gov/data_menu.shtml?bdate=20080205&amp;edate=20080306&amp;datum=6&amp;unit=1&amp;shift=g&amp;stn=9432780&amp;type=Tide+Data&amp;format=View+Data","http://tidesandcurrents.noaa.gov/data_menu.shtml?bdate=20080205&amp;edate=20080306&amp;datum=6&amp;unit=1&amp;shift=g&amp;stn=9432780&amp;type=Tide+Data&amp;format=View+Data")</f>
        <v>http://tidesandcurrents.noaa.gov/data_menu.shtml?bdate=20080205&amp;edate=20080306&amp;datum=6&amp;unit=1&amp;shift=g&amp;stn=9432780&amp;type=Tide+Data&amp;format=View+Data</v>
      </c>
      <c r="I109" s="4" t="s">
        <v>21</v>
      </c>
      <c r="J109" s="4" t="s">
        <v>74</v>
      </c>
      <c r="K109" s="4" t="s">
        <v>75</v>
      </c>
      <c r="L109" s="4" t="s">
        <v>76</v>
      </c>
      <c r="M109" s="4" t="s">
        <v>398</v>
      </c>
      <c r="N109" s="4"/>
    </row>
    <row r="110" spans="1:14" ht="120" customHeight="1">
      <c r="A110" s="4" t="s">
        <v>444</v>
      </c>
      <c r="B110" s="4" t="s">
        <v>15</v>
      </c>
      <c r="C110" s="4" t="s">
        <v>393</v>
      </c>
      <c r="D110" s="4" t="s">
        <v>70</v>
      </c>
      <c r="E110" s="4" t="s">
        <v>394</v>
      </c>
      <c r="F110" s="4" t="s">
        <v>445</v>
      </c>
      <c r="G110" s="4" t="s">
        <v>446</v>
      </c>
      <c r="H110" s="4" t="str">
        <f>HYPERLINK("http://tidesandcurrents.noaa.gov/data_menu.shtml?bdate=20080205&amp;edate=20080306&amp;datum=6&amp;unit=1&amp;shift=g&amp;stn=9435380&amp;type=Tide+Data&amp;format=View+Data","http://tidesandcurrents.noaa.gov/data_menu.shtml?bdate=20080205&amp;edate=20080306&amp;datum=6&amp;unit=1&amp;shift=g&amp;stn=9435380&amp;type=Tide+Data&amp;format=View+Data")</f>
        <v>http://tidesandcurrents.noaa.gov/data_menu.shtml?bdate=20080205&amp;edate=20080306&amp;datum=6&amp;unit=1&amp;shift=g&amp;stn=9435380&amp;type=Tide+Data&amp;format=View+Data</v>
      </c>
      <c r="I110" s="4" t="s">
        <v>21</v>
      </c>
      <c r="J110" s="4" t="s">
        <v>74</v>
      </c>
      <c r="K110" s="4" t="s">
        <v>75</v>
      </c>
      <c r="L110" s="4" t="s">
        <v>76</v>
      </c>
      <c r="M110" s="4" t="s">
        <v>398</v>
      </c>
      <c r="N110" s="4"/>
    </row>
    <row r="111" spans="1:14" ht="120" customHeight="1">
      <c r="A111" s="4" t="s">
        <v>447</v>
      </c>
      <c r="B111" s="4" t="s">
        <v>15</v>
      </c>
      <c r="C111" s="4" t="s">
        <v>393</v>
      </c>
      <c r="D111" s="4" t="s">
        <v>70</v>
      </c>
      <c r="E111" s="4" t="s">
        <v>394</v>
      </c>
      <c r="F111" s="4" t="s">
        <v>448</v>
      </c>
      <c r="G111" s="4" t="s">
        <v>449</v>
      </c>
      <c r="H111" s="4" t="str">
        <f>HYPERLINK("http://tidesandcurrents.noaa.gov/data_menu.shtml?bdate=20080205&amp;edate=20080306&amp;datum=6&amp;unit=1&amp;shift=g&amp;stn=9437540&amp;type=Tide+Data&amp;format=View+Data","http://tidesandcurrents.noaa.gov/data_menu.shtml?bdate=20080205&amp;edate=20080306&amp;datum=6&amp;unit=1&amp;shift=g&amp;stn=9437540&amp;type=Tide+Data&amp;format=View+Data")</f>
        <v>http://tidesandcurrents.noaa.gov/data_menu.shtml?bdate=20080205&amp;edate=20080306&amp;datum=6&amp;unit=1&amp;shift=g&amp;stn=9437540&amp;type=Tide+Data&amp;format=View+Data</v>
      </c>
      <c r="I111" s="4" t="s">
        <v>21</v>
      </c>
      <c r="J111" s="4" t="s">
        <v>74</v>
      </c>
      <c r="K111" s="4" t="s">
        <v>75</v>
      </c>
      <c r="L111" s="4" t="s">
        <v>76</v>
      </c>
      <c r="M111" s="4" t="s">
        <v>398</v>
      </c>
      <c r="N111" s="4"/>
    </row>
    <row r="112" spans="1:14" ht="120" customHeight="1">
      <c r="A112" s="4" t="s">
        <v>450</v>
      </c>
      <c r="B112" s="4" t="s">
        <v>15</v>
      </c>
      <c r="C112" s="4" t="s">
        <v>393</v>
      </c>
      <c r="D112" s="4" t="s">
        <v>70</v>
      </c>
      <c r="E112" s="4" t="s">
        <v>394</v>
      </c>
      <c r="F112" s="4" t="s">
        <v>451</v>
      </c>
      <c r="G112" s="4" t="s">
        <v>452</v>
      </c>
      <c r="H112" s="4" t="str">
        <f>HYPERLINK("http://tidesandcurrents.noaa.gov/data_menu.shtml?bdate=20080205&amp;edate=20080306&amp;datum=6&amp;unit=1&amp;shift=g&amp;stn=9439040&amp;type=Tide+Data&amp;format=View+Data","http://tidesandcurrents.noaa.gov/data_menu.shtml?bdate=20080205&amp;edate=20080306&amp;datum=6&amp;unit=1&amp;shift=g&amp;stn=9439040&amp;type=Tide+Data&amp;format=View+Data")</f>
        <v>http://tidesandcurrents.noaa.gov/data_menu.shtml?bdate=20080205&amp;edate=20080306&amp;datum=6&amp;unit=1&amp;shift=g&amp;stn=9439040&amp;type=Tide+Data&amp;format=View+Data</v>
      </c>
      <c r="I112" s="4" t="s">
        <v>21</v>
      </c>
      <c r="J112" s="4" t="s">
        <v>74</v>
      </c>
      <c r="K112" s="4" t="s">
        <v>75</v>
      </c>
      <c r="L112" s="4" t="s">
        <v>76</v>
      </c>
      <c r="M112" s="4" t="s">
        <v>398</v>
      </c>
      <c r="N112" s="4"/>
    </row>
    <row r="113" spans="1:14" ht="120" customHeight="1">
      <c r="A113" s="4" t="s">
        <v>453</v>
      </c>
      <c r="B113" s="4" t="s">
        <v>15</v>
      </c>
      <c r="C113" s="4" t="s">
        <v>393</v>
      </c>
      <c r="D113" s="4" t="s">
        <v>70</v>
      </c>
      <c r="E113" s="4" t="s">
        <v>394</v>
      </c>
      <c r="F113" s="4" t="s">
        <v>454</v>
      </c>
      <c r="G113" s="4" t="s">
        <v>455</v>
      </c>
      <c r="H113" s="4" t="str">
        <f>HYPERLINK("http://tidesandcurrents.noaa.gov/data_menu.shtml?bdate=20080205&amp;edate=20080306&amp;datum=6&amp;unit=1&amp;shift=g&amp;stn=9439099&amp;type=Tide+Data&amp;format=View+Data","http://tidesandcurrents.noaa.gov/data_menu.shtml?bdate=20080205&amp;edate=20080306&amp;datum=6&amp;unit=1&amp;shift=g&amp;stn=9439099&amp;type=Tide+Data&amp;format=View+Data")</f>
        <v>http://tidesandcurrents.noaa.gov/data_menu.shtml?bdate=20080205&amp;edate=20080306&amp;datum=6&amp;unit=1&amp;shift=g&amp;stn=9439099&amp;type=Tide+Data&amp;format=View+Data</v>
      </c>
      <c r="I113" s="4" t="s">
        <v>21</v>
      </c>
      <c r="J113" s="4" t="s">
        <v>74</v>
      </c>
      <c r="K113" s="4" t="s">
        <v>75</v>
      </c>
      <c r="L113" s="4" t="s">
        <v>76</v>
      </c>
      <c r="M113" s="4" t="s">
        <v>398</v>
      </c>
      <c r="N113" s="4"/>
    </row>
    <row r="114" spans="1:14" ht="120" customHeight="1">
      <c r="A114" s="4" t="s">
        <v>456</v>
      </c>
      <c r="B114" s="4" t="s">
        <v>15</v>
      </c>
      <c r="C114" s="4" t="s">
        <v>393</v>
      </c>
      <c r="D114" s="4" t="s">
        <v>70</v>
      </c>
      <c r="E114" s="4" t="s">
        <v>394</v>
      </c>
      <c r="F114" s="4" t="s">
        <v>457</v>
      </c>
      <c r="G114" s="4" t="s">
        <v>458</v>
      </c>
      <c r="H114" s="4" t="str">
        <f>HYPERLINK("http://tidesandcurrents.noaa.gov/data_menu.shtml?bdate=20080205&amp;edate=20080306&amp;datum=6&amp;unit=1&amp;shift=g&amp;stn=9439201&amp;type=Tide+Data&amp;format=View+Data","http://tidesandcurrents.noaa.gov/data_menu.shtml?bdate=20080205&amp;edate=20080306&amp;datum=6&amp;unit=1&amp;shift=g&amp;stn=9439201&amp;type=Tide+Data&amp;format=View+Data")</f>
        <v>http://tidesandcurrents.noaa.gov/data_menu.shtml?bdate=20080205&amp;edate=20080306&amp;datum=6&amp;unit=1&amp;shift=g&amp;stn=9439201&amp;type=Tide+Data&amp;format=View+Data</v>
      </c>
      <c r="I114" s="4" t="s">
        <v>21</v>
      </c>
      <c r="J114" s="4" t="s">
        <v>74</v>
      </c>
      <c r="K114" s="4" t="s">
        <v>75</v>
      </c>
      <c r="L114" s="4" t="s">
        <v>76</v>
      </c>
      <c r="M114" s="4" t="s">
        <v>398</v>
      </c>
      <c r="N114" s="4"/>
    </row>
    <row r="115" spans="1:14" ht="120" customHeight="1">
      <c r="A115" s="4" t="s">
        <v>459</v>
      </c>
      <c r="B115" s="4" t="s">
        <v>15</v>
      </c>
      <c r="C115" s="4" t="s">
        <v>393</v>
      </c>
      <c r="D115" s="4" t="s">
        <v>70</v>
      </c>
      <c r="E115" s="4" t="s">
        <v>394</v>
      </c>
      <c r="F115" s="4" t="s">
        <v>460</v>
      </c>
      <c r="G115" s="4" t="s">
        <v>461</v>
      </c>
      <c r="H115" s="4" t="str">
        <f>HYPERLINK("http://tidesandcurrents.noaa.gov/data_menu.shtml?bdate=20080205&amp;edate=20080306&amp;datum=6&amp;unit=1&amp;shift=g&amp;stn=9419750&amp;type=Tide+Data&amp;format=View+Data","http://tidesandcurrents.noaa.gov/data_menu.shtml?bdate=20080205&amp;edate=20080306&amp;datum=6&amp;unit=1&amp;shift=g&amp;stn=9419750&amp;type=Tide+Data&amp;format=View+Data")</f>
        <v>http://tidesandcurrents.noaa.gov/data_menu.shtml?bdate=20080205&amp;edate=20080306&amp;datum=6&amp;unit=1&amp;shift=g&amp;stn=9419750&amp;type=Tide+Data&amp;format=View+Data</v>
      </c>
      <c r="I115" s="4" t="s">
        <v>21</v>
      </c>
      <c r="J115" s="4" t="s">
        <v>74</v>
      </c>
      <c r="K115" s="4" t="s">
        <v>75</v>
      </c>
      <c r="L115" s="4" t="s">
        <v>76</v>
      </c>
      <c r="M115" s="4" t="s">
        <v>398</v>
      </c>
      <c r="N115" s="4"/>
    </row>
    <row r="116" spans="1:14" ht="144.75" customHeight="1">
      <c r="A116" s="4" t="s">
        <v>462</v>
      </c>
      <c r="B116" s="4" t="s">
        <v>463</v>
      </c>
      <c r="C116" s="4" t="s">
        <v>464</v>
      </c>
      <c r="D116" s="4" t="s">
        <v>70</v>
      </c>
      <c r="E116" s="4" t="s">
        <v>465</v>
      </c>
      <c r="F116" s="4" t="s">
        <v>466</v>
      </c>
      <c r="G116" s="4" t="s">
        <v>323</v>
      </c>
      <c r="H116" s="6" t="s">
        <v>467</v>
      </c>
      <c r="I116" s="4" t="s">
        <v>468</v>
      </c>
      <c r="J116" s="4" t="s">
        <v>469</v>
      </c>
      <c r="K116" s="4" t="s">
        <v>75</v>
      </c>
      <c r="L116" s="4" t="s">
        <v>470</v>
      </c>
      <c r="M116" s="4" t="s">
        <v>470</v>
      </c>
      <c r="N116" s="4"/>
    </row>
    <row r="117" spans="1:14" ht="144.75" customHeight="1">
      <c r="A117" s="4" t="s">
        <v>471</v>
      </c>
      <c r="B117" s="4" t="s">
        <v>463</v>
      </c>
      <c r="C117" s="4" t="s">
        <v>464</v>
      </c>
      <c r="D117" s="4" t="s">
        <v>323</v>
      </c>
      <c r="E117" s="4" t="s">
        <v>472</v>
      </c>
      <c r="F117" s="4" t="s">
        <v>466</v>
      </c>
      <c r="G117" s="4" t="s">
        <v>323</v>
      </c>
      <c r="H117" s="6" t="s">
        <v>473</v>
      </c>
      <c r="I117" s="4" t="s">
        <v>468</v>
      </c>
      <c r="J117" s="4" t="s">
        <v>469</v>
      </c>
      <c r="K117" s="4" t="s">
        <v>75</v>
      </c>
      <c r="L117" s="4" t="s">
        <v>470</v>
      </c>
      <c r="M117" s="4" t="s">
        <v>470</v>
      </c>
      <c r="N117" s="4"/>
    </row>
    <row r="118" spans="1:14" ht="12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</row>
  </sheetData>
  <mergeCells count="7">
    <mergeCell ref="A1:M1"/>
    <mergeCell ref="A46:M46"/>
    <mergeCell ref="A62:M62"/>
    <mergeCell ref="A68:M68"/>
    <mergeCell ref="A79:M79"/>
    <mergeCell ref="A86:M86"/>
    <mergeCell ref="A92:M92"/>
  </mergeCells>
  <hyperlinks>
    <hyperlink ref="H7" r:id="rId1" display="http://www.ndbc.noaa.gov/data/realtime2/46087.txt"/>
    <hyperlink ref="H8" r:id="rId2" display="http://www.ndbc.noaa.gov/data/realtime2/46088.txt"/>
    <hyperlink ref="H9" r:id="rId3" display="http://www.ndbc.noaa.gov/data/realtime2/SISW1.txt"/>
    <hyperlink ref="H10" r:id="rId4" display="http://www.ndbc.noaa.gov/data/realtime2/TTIW1.txt"/>
    <hyperlink ref="H11" r:id="rId5" display="http://www.ndbc.noaa.gov/data/realtime2/NEAW1.txt"/>
    <hyperlink ref="H12" r:id="rId6" display="http://www.ndbc.noaa.gov/data/realtime2/PTAW1.txt"/>
    <hyperlink ref="H13" r:id="rId7" display="http://www.ndbc.noaa.gov/data/realtime2/PTWW1.txt"/>
    <hyperlink ref="H14" r:id="rId8" display="http://www.ndbc.noaa.gov/data/realtime2/LAPW1.txt"/>
    <hyperlink ref="H15" r:id="rId9" display="http://www.ndbc.noaa.gov/data/realtime2/DESW1.txt"/>
    <hyperlink ref="H16" r:id="rId10" display="http://www.ndbc.noaa.gov/data/realtime2/WPOW1.txt"/>
    <hyperlink ref="H17" r:id="rId11" display="http://www.ndbc.noaa.gov/data/realtime2/EBSW1.txt"/>
    <hyperlink ref="H18" r:id="rId12" display="http://www.ndbc.noaa.gov/data/realtime2/46041.txt"/>
    <hyperlink ref="H19" r:id="rId13" display="http://www.ndbc.noaa.gov/data/realtime2/TCNW1.txt"/>
    <hyperlink ref="H21" r:id="rId14" display="http://www.ndbc.noaa.gov/data/realtime2/TOKW1.txt"/>
    <hyperlink ref="H22" r:id="rId15" display="http://www.ndbc.noaa.gov/data/realtime2/46029.txt"/>
    <hyperlink ref="H23" r:id="rId16" display="http://www.ndbc.noaa.gov/data/realtime2/ASTO3.txt"/>
    <hyperlink ref="H24" r:id="rId17" display="http://www.ndbc.noaa.gov/data/realtime2/LOPW1.txt"/>
    <hyperlink ref="H25" r:id="rId18" display="http://www.ndbc.noaa.gov/station_page.php?station=dmno3"/>
    <hyperlink ref="H26" r:id="rId19" display="http://www.ndbc.noaa.gov/station_page.php?station=mlto3"/>
    <hyperlink ref="H27" r:id="rId20" display="http://www.ndbc.noaa.gov/data/realtime2/TLBO3.txt"/>
    <hyperlink ref="H28" r:id="rId21" display="http://www.ndbc.noaa.gov/data/realtime2/46089.txt"/>
    <hyperlink ref="H29" r:id="rId22" display="http://www.ndbc.noaa.gov/station_page.php?station=46094"/>
    <hyperlink ref="H30" r:id="rId23" display="http://www.ndbc.noaa.gov/data/realtime2/46050.txt"/>
    <hyperlink ref="H32" r:id="rId24" display="http://www.ndbc.noaa.gov/data/realtime2/NWPO3.txt"/>
    <hyperlink ref="H33" r:id="rId25" display="http://www.ndbc.noaa.gov/data/realtime2/46229.txt"/>
    <hyperlink ref="H34" r:id="rId26" display="http://www.ndbc.noaa.gov/data/realtime2/CHAO3.txt"/>
    <hyperlink ref="H35" r:id="rId27" display="http://www.ndbc.noaa.gov/data/realtime2/CARO3.txt"/>
    <hyperlink ref="H36" r:id="rId28" display="http://www.ndbc.noaa.gov/data/realtime2/CHNO3.txt"/>
    <hyperlink ref="H37" r:id="rId29" display="http://www.ndbc.noaa.gov/station_page.php?station=soqo3"/>
    <hyperlink ref="H38" r:id="rId30" display="http://www.ndbc.noaa.gov/data/realtime2/CWQO3.ocean"/>
    <hyperlink ref="H39" r:id="rId31" display="http://www.ndbc.noaa.gov/data/realtime2/46015.txt"/>
    <hyperlink ref="H40" r:id="rId32" display="http://www.ndbc.noaa.gov/data/realtime2/PORO3.txt"/>
    <hyperlink ref="H42" r:id="rId33" display="http://www.ndbc.noaa.gov/data/realtime2/CECC1.txt"/>
    <hyperlink ref="H48" r:id="rId34" display="http://coastwatch.pfeg.noaa.gov/coastwatch/CWBrowser.jsp?get=gridData&amp;dataSet=TMWchla&amp;timePeriod="/>
    <hyperlink ref="H49" r:id="rId35" display="http://coastwatch.pfeg.noaa.gov/coastwatch/CWBrowser.jsp?get=gridData&amp;dataSet=TMYchla&amp;timePeriod="/>
    <hyperlink ref="H50" r:id="rId36" display="http://coastwatch.pfeg.noaa.gov/coastwatch/CWBrowser.jsp?get=gridData&amp;dataSet=TMOchla&amp;timePeriod="/>
    <hyperlink ref="H51" r:id="rId37" display="http://coastwatch.pfeg.noaa.gov/coastwatch/CWBrowser.jsp?get=gridData&amp;dataSet=TQNwekm&amp;timePeriod="/>
    <hyperlink ref="H52" r:id="rId38" display="http://coastwatch.pfeg.noaa.gov/coastwatch/CWBrowser.jsp?get=gridData&amp;dataSet=TGAssta&amp;timePeriod="/>
    <hyperlink ref="H53" r:id="rId39" display="http://coastwatch.pfeg.noaa.gov/coastwatch/CWBrowser.jsp?get=gridData&amp;dataSet=TATssta&amp;timePeriod="/>
    <hyperlink ref="H54" r:id="rId40" display="http://coastwatch.pfeg.noaa.gov/coastwatch/CWBrowser.jsp?get=gridData&amp;dataSet=TQNuy10&amp;timePeriod="/>
    <hyperlink ref="H55" r:id="rId41" display="http://coastwatch.pfeg.noaa.gov/coastwatch/CWBrowser.jsp?get=gridData&amp;dataSet=TQNux10&amp;timePeriod="/>
    <hyperlink ref="H56" r:id="rId42" display="http://coastwatch.pfeg.noaa.gov/coastwatch/CWBrowser.jsp?get=gridData&amp;dataSet=TQNtauy&amp;timePeriod="/>
    <hyperlink ref="H57" r:id="rId43" display="http://coastwatch.pfeg.noaa.gov/coastwatch/CWBrowser.jsp?get=gridData&amp;dataSet=TQNtaux&amp;timePeriod="/>
    <hyperlink ref="H58" r:id="rId44" display="http://coastwatch.pfeg.noaa.gov/coastwatch/CWBrowser.jsp?get=gridData&amp;dataSet=TQNcurl&amp;timePeriod="/>
    <hyperlink ref="H72" r:id="rId45" display="http://www.weather.gov/ahps/rss/observed.php"/>
    <hyperlink ref="H73" r:id="rId46" display="http://www.weather.gov/ahps/rss/forecasts.php"/>
    <hyperlink ref="H74" r:id="rId47" display="http://www.weather.gov/ahps/rss/alerts.php"/>
    <hyperlink ref="H75" r:id="rId48" display="http://www.prh.noaa.gov/ptwc/feeds/ptwc_rss_pacific.xml"/>
    <hyperlink ref="H81" r:id="rId49" display="http://www.noaawatch.gov/rss/hab.xml"/>
    <hyperlink ref="H82" r:id="rId50" display="http://www.noaawatch.gov/rss/oilspill.xml"/>
    <hyperlink ref="H88" r:id="rId51" display="http://www.goes.noaa.gov/"/>
    <hyperlink ref="H94" r:id="rId52" display="http://tidesandcurrents.noaa.gov/data_menu.shtml?bdate=20080205&amp;edate=20080306&amp;datum=6&amp;unit=1&amp;shift=g&amp;stn=9440083&amp;type=Tide+Data&amp;format=View+Data"/>
    <hyperlink ref="H116" r:id="rId53" display="http://opendap.co-ops.nos.noaa.gov/axis/webservices/predictions/index.jsp"/>
    <hyperlink ref="H117" r:id="rId54" display="http://opendap.co-ops.nos.noaa.gov/axis/webservices/highlowtidepred/index.jsp"/>
  </hyperlink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A1" sqref="A1"/>
    </sheetView>
  </sheetViews>
  <sheetFormatPr defaultColWidth="9.140625" defaultRowHeight="12.75"/>
  <cols>
    <col min="1" max="4" width="20.00390625" style="0" bestFit="1" customWidth="1"/>
    <col min="5" max="5" width="50.00390625" style="0" bestFit="1" customWidth="1"/>
    <col min="6" max="13" width="20.00390625" style="0" bestFit="1" customWidth="1"/>
    <col min="14" max="14" width="8.00390625" style="0" bestFit="1" customWidth="1"/>
  </cols>
  <sheetData>
    <row r="1" spans="1:14" ht="39" customHeight="1">
      <c r="A1" s="1" t="s">
        <v>474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2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/>
    </row>
    <row r="3" spans="1:14" ht="189.75" customHeight="1">
      <c r="A3" s="4" t="s">
        <v>475</v>
      </c>
      <c r="B3" s="4" t="s">
        <v>330</v>
      </c>
      <c r="C3" s="4" t="s">
        <v>476</v>
      </c>
      <c r="D3" s="4" t="s">
        <v>477</v>
      </c>
      <c r="E3" s="4" t="s">
        <v>478</v>
      </c>
      <c r="F3" s="4" t="s">
        <v>323</v>
      </c>
      <c r="G3" s="4" t="s">
        <v>333</v>
      </c>
      <c r="H3" s="4" t="str">
        <f>HYPERLINK("http://www.usgodae.org/las/http://www.unidata.ucar.edu/data/fnmoc_data_2.html","http://www.usgodae.org/las/  http://www.unidata.ucar.edu/data/fnmoc_data_2.html")</f>
        <v>http://www.usgodae.org/las/  http://www.unidata.ucar.edu/data/fnmoc_data_2.html</v>
      </c>
      <c r="I3" s="4" t="s">
        <v>479</v>
      </c>
      <c r="J3" s="4" t="s">
        <v>326</v>
      </c>
      <c r="K3" s="4" t="s">
        <v>480</v>
      </c>
      <c r="L3" s="4" t="s">
        <v>481</v>
      </c>
      <c r="M3" s="4" t="s">
        <v>482</v>
      </c>
      <c r="N3" s="4"/>
    </row>
    <row r="4" spans="1:14" ht="12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2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2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2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2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2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</sheetData>
  <mergeCells count="1">
    <mergeCell ref="A1:M1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selection activeCell="A1" sqref="A1"/>
    </sheetView>
  </sheetViews>
  <sheetFormatPr defaultColWidth="9.140625" defaultRowHeight="12.75"/>
  <cols>
    <col min="1" max="11" width="20.00390625" style="0" bestFit="1" customWidth="1"/>
    <col min="12" max="12" width="31.00390625" style="0" bestFit="1" customWidth="1"/>
    <col min="13" max="13" width="30.00390625" style="0" bestFit="1" customWidth="1"/>
    <col min="14" max="14" width="8.00390625" style="0" bestFit="1" customWidth="1"/>
  </cols>
  <sheetData>
    <row r="1" spans="1:14" ht="39" customHeight="1">
      <c r="A1" s="1" t="s">
        <v>483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2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/>
    </row>
    <row r="3" spans="1:14" ht="135" customHeight="1">
      <c r="A3" s="4" t="s">
        <v>484</v>
      </c>
      <c r="B3" s="4" t="s">
        <v>15</v>
      </c>
      <c r="C3" s="4" t="s">
        <v>485</v>
      </c>
      <c r="D3" s="4" t="s">
        <v>340</v>
      </c>
      <c r="E3" s="4" t="s">
        <v>486</v>
      </c>
      <c r="F3" s="4" t="s">
        <v>487</v>
      </c>
      <c r="G3" s="4" t="s">
        <v>488</v>
      </c>
      <c r="H3" s="6" t="s">
        <v>489</v>
      </c>
      <c r="I3" s="4" t="s">
        <v>490</v>
      </c>
      <c r="J3" s="4" t="s">
        <v>491</v>
      </c>
      <c r="K3" s="4" t="s">
        <v>75</v>
      </c>
      <c r="L3" s="4" t="s">
        <v>492</v>
      </c>
      <c r="M3" s="4" t="s">
        <v>493</v>
      </c>
      <c r="N3" s="4"/>
    </row>
    <row r="4" spans="1:14" ht="135" customHeight="1">
      <c r="A4" s="4" t="s">
        <v>494</v>
      </c>
      <c r="B4" s="4" t="s">
        <v>15</v>
      </c>
      <c r="C4" s="4" t="s">
        <v>485</v>
      </c>
      <c r="D4" s="4" t="s">
        <v>340</v>
      </c>
      <c r="E4" s="4" t="s">
        <v>486</v>
      </c>
      <c r="F4" s="4" t="s">
        <v>495</v>
      </c>
      <c r="G4" s="4" t="s">
        <v>496</v>
      </c>
      <c r="H4" s="6" t="s">
        <v>497</v>
      </c>
      <c r="I4" s="4" t="s">
        <v>490</v>
      </c>
      <c r="J4" s="4" t="s">
        <v>491</v>
      </c>
      <c r="K4" s="4" t="s">
        <v>75</v>
      </c>
      <c r="L4" s="4" t="s">
        <v>492</v>
      </c>
      <c r="M4" s="4" t="s">
        <v>493</v>
      </c>
      <c r="N4" s="4"/>
    </row>
    <row r="5" spans="1:14" ht="135" customHeight="1">
      <c r="A5" s="4" t="s">
        <v>498</v>
      </c>
      <c r="B5" s="4" t="s">
        <v>15</v>
      </c>
      <c r="C5" s="4" t="s">
        <v>485</v>
      </c>
      <c r="D5" s="4" t="s">
        <v>340</v>
      </c>
      <c r="E5" s="4" t="s">
        <v>486</v>
      </c>
      <c r="F5" s="4" t="s">
        <v>499</v>
      </c>
      <c r="G5" s="4" t="s">
        <v>500</v>
      </c>
      <c r="H5" s="6" t="s">
        <v>501</v>
      </c>
      <c r="I5" s="4" t="s">
        <v>490</v>
      </c>
      <c r="J5" s="4" t="s">
        <v>491</v>
      </c>
      <c r="K5" s="4" t="s">
        <v>75</v>
      </c>
      <c r="L5" s="4" t="s">
        <v>492</v>
      </c>
      <c r="M5" s="4" t="s">
        <v>493</v>
      </c>
      <c r="N5" s="4"/>
    </row>
    <row r="6" spans="1:14" ht="135" customHeight="1">
      <c r="A6" s="4" t="s">
        <v>502</v>
      </c>
      <c r="B6" s="4" t="s">
        <v>15</v>
      </c>
      <c r="C6" s="4" t="s">
        <v>485</v>
      </c>
      <c r="D6" s="4" t="s">
        <v>340</v>
      </c>
      <c r="E6" s="4" t="s">
        <v>486</v>
      </c>
      <c r="F6" s="4" t="s">
        <v>503</v>
      </c>
      <c r="G6" s="4" t="s">
        <v>504</v>
      </c>
      <c r="H6" s="6" t="s">
        <v>505</v>
      </c>
      <c r="I6" s="4" t="s">
        <v>490</v>
      </c>
      <c r="J6" s="4" t="s">
        <v>491</v>
      </c>
      <c r="K6" s="4" t="s">
        <v>75</v>
      </c>
      <c r="L6" s="4" t="s">
        <v>492</v>
      </c>
      <c r="M6" s="4" t="s">
        <v>493</v>
      </c>
      <c r="N6" s="4"/>
    </row>
    <row r="7" spans="1:14" ht="135" customHeight="1">
      <c r="A7" s="4" t="s">
        <v>506</v>
      </c>
      <c r="B7" s="4" t="s">
        <v>15</v>
      </c>
      <c r="C7" s="4">
        <v>2006</v>
      </c>
      <c r="D7" s="4" t="s">
        <v>340</v>
      </c>
      <c r="E7" s="4" t="s">
        <v>486</v>
      </c>
      <c r="F7" s="4" t="s">
        <v>507</v>
      </c>
      <c r="G7" s="4" t="s">
        <v>508</v>
      </c>
      <c r="H7" s="4" t="str">
        <f>HYPERLINK("http://data.nodc.noaa.gov/nmsp/wcos/CA065/","http://data.nodc.noaa.gov/nmsp/wcos/CA065/")</f>
        <v>http://data.nodc.noaa.gov/nmsp/wcos/CA065/</v>
      </c>
      <c r="I7" s="4" t="s">
        <v>490</v>
      </c>
      <c r="J7" s="4" t="s">
        <v>491</v>
      </c>
      <c r="K7" s="4" t="s">
        <v>75</v>
      </c>
      <c r="L7" s="4" t="s">
        <v>492</v>
      </c>
      <c r="M7" s="4" t="s">
        <v>493</v>
      </c>
      <c r="N7" s="4"/>
    </row>
    <row r="8" spans="1:14" ht="135" customHeight="1">
      <c r="A8" s="4" t="s">
        <v>509</v>
      </c>
      <c r="B8" s="4" t="s">
        <v>15</v>
      </c>
      <c r="C8" s="4">
        <v>2006</v>
      </c>
      <c r="D8" s="4" t="s">
        <v>340</v>
      </c>
      <c r="E8" s="4" t="s">
        <v>510</v>
      </c>
      <c r="F8" s="4" t="s">
        <v>511</v>
      </c>
      <c r="G8" s="4" t="s">
        <v>512</v>
      </c>
      <c r="H8" s="6" t="s">
        <v>513</v>
      </c>
      <c r="I8" s="4" t="s">
        <v>490</v>
      </c>
      <c r="J8" s="4" t="s">
        <v>491</v>
      </c>
      <c r="K8" s="4" t="s">
        <v>75</v>
      </c>
      <c r="L8" s="4" t="s">
        <v>492</v>
      </c>
      <c r="M8" s="4" t="s">
        <v>493</v>
      </c>
      <c r="N8" s="4"/>
    </row>
    <row r="9" spans="1:14" ht="135" customHeight="1">
      <c r="A9" s="4" t="s">
        <v>514</v>
      </c>
      <c r="B9" s="4" t="s">
        <v>15</v>
      </c>
      <c r="C9" s="4" t="s">
        <v>485</v>
      </c>
      <c r="D9" s="4" t="s">
        <v>340</v>
      </c>
      <c r="E9" s="4" t="s">
        <v>486</v>
      </c>
      <c r="F9" s="4" t="s">
        <v>515</v>
      </c>
      <c r="G9" s="4" t="s">
        <v>516</v>
      </c>
      <c r="H9" s="6" t="s">
        <v>517</v>
      </c>
      <c r="I9" s="4" t="s">
        <v>490</v>
      </c>
      <c r="J9" s="4" t="s">
        <v>491</v>
      </c>
      <c r="K9" s="4" t="s">
        <v>75</v>
      </c>
      <c r="L9" s="4" t="s">
        <v>492</v>
      </c>
      <c r="M9" s="4" t="s">
        <v>493</v>
      </c>
      <c r="N9" s="4"/>
    </row>
    <row r="10" spans="1:14" ht="135" customHeight="1">
      <c r="A10" s="4" t="s">
        <v>518</v>
      </c>
      <c r="B10" s="4" t="s">
        <v>15</v>
      </c>
      <c r="C10" s="4">
        <v>2005</v>
      </c>
      <c r="D10" s="4" t="s">
        <v>340</v>
      </c>
      <c r="E10" s="4" t="s">
        <v>486</v>
      </c>
      <c r="F10" s="4" t="s">
        <v>519</v>
      </c>
      <c r="G10" s="4" t="s">
        <v>520</v>
      </c>
      <c r="H10" s="6" t="s">
        <v>521</v>
      </c>
      <c r="I10" s="4" t="s">
        <v>490</v>
      </c>
      <c r="J10" s="4" t="s">
        <v>491</v>
      </c>
      <c r="K10" s="4" t="s">
        <v>75</v>
      </c>
      <c r="L10" s="4" t="s">
        <v>492</v>
      </c>
      <c r="M10" s="4" t="s">
        <v>493</v>
      </c>
      <c r="N10" s="4"/>
    </row>
    <row r="11" spans="1:14" ht="135" customHeight="1">
      <c r="A11" s="4" t="s">
        <v>522</v>
      </c>
      <c r="B11" s="4" t="s">
        <v>15</v>
      </c>
      <c r="C11" s="4" t="s">
        <v>485</v>
      </c>
      <c r="D11" s="4" t="s">
        <v>340</v>
      </c>
      <c r="E11" s="4" t="s">
        <v>486</v>
      </c>
      <c r="F11" s="4" t="s">
        <v>523</v>
      </c>
      <c r="G11" s="4" t="s">
        <v>524</v>
      </c>
      <c r="H11" s="6" t="s">
        <v>525</v>
      </c>
      <c r="I11" s="4" t="s">
        <v>490</v>
      </c>
      <c r="J11" s="4" t="s">
        <v>491</v>
      </c>
      <c r="K11" s="4" t="s">
        <v>75</v>
      </c>
      <c r="L11" s="4" t="s">
        <v>492</v>
      </c>
      <c r="M11" s="4" t="s">
        <v>493</v>
      </c>
      <c r="N11" s="4"/>
    </row>
    <row r="12" spans="1:14" ht="135" customHeight="1">
      <c r="A12" s="4" t="s">
        <v>526</v>
      </c>
      <c r="B12" s="4" t="s">
        <v>15</v>
      </c>
      <c r="C12" s="4" t="s">
        <v>485</v>
      </c>
      <c r="D12" s="4" t="s">
        <v>340</v>
      </c>
      <c r="E12" s="4" t="s">
        <v>486</v>
      </c>
      <c r="F12" s="4" t="s">
        <v>527</v>
      </c>
      <c r="G12" s="4" t="s">
        <v>528</v>
      </c>
      <c r="H12" s="6" t="s">
        <v>529</v>
      </c>
      <c r="I12" s="4" t="s">
        <v>490</v>
      </c>
      <c r="J12" s="4" t="s">
        <v>491</v>
      </c>
      <c r="K12" s="4" t="s">
        <v>75</v>
      </c>
      <c r="L12" s="4" t="s">
        <v>492</v>
      </c>
      <c r="M12" s="4" t="s">
        <v>493</v>
      </c>
      <c r="N12" s="4"/>
    </row>
    <row r="13" spans="1:14" ht="135" customHeight="1">
      <c r="A13" s="4" t="s">
        <v>530</v>
      </c>
      <c r="B13" s="4" t="s">
        <v>15</v>
      </c>
      <c r="C13" s="4" t="s">
        <v>485</v>
      </c>
      <c r="D13" s="4" t="s">
        <v>340</v>
      </c>
      <c r="E13" s="4" t="s">
        <v>486</v>
      </c>
      <c r="F13" s="4" t="s">
        <v>531</v>
      </c>
      <c r="G13" s="4" t="s">
        <v>532</v>
      </c>
      <c r="H13" s="6" t="s">
        <v>533</v>
      </c>
      <c r="I13" s="4" t="s">
        <v>490</v>
      </c>
      <c r="J13" s="4" t="s">
        <v>491</v>
      </c>
      <c r="K13" s="4" t="s">
        <v>75</v>
      </c>
      <c r="L13" s="4" t="s">
        <v>492</v>
      </c>
      <c r="M13" s="4" t="s">
        <v>493</v>
      </c>
      <c r="N13" s="4"/>
    </row>
    <row r="14" spans="1:14" ht="135" customHeight="1">
      <c r="A14" s="4" t="s">
        <v>534</v>
      </c>
      <c r="B14" s="4" t="s">
        <v>15</v>
      </c>
      <c r="C14" s="4" t="s">
        <v>485</v>
      </c>
      <c r="D14" s="4" t="s">
        <v>340</v>
      </c>
      <c r="E14" s="4" t="s">
        <v>486</v>
      </c>
      <c r="F14" s="4" t="s">
        <v>535</v>
      </c>
      <c r="G14" s="4" t="s">
        <v>536</v>
      </c>
      <c r="H14" s="6" t="s">
        <v>537</v>
      </c>
      <c r="I14" s="4" t="s">
        <v>490</v>
      </c>
      <c r="J14" s="4" t="s">
        <v>491</v>
      </c>
      <c r="K14" s="4" t="s">
        <v>75</v>
      </c>
      <c r="L14" s="4" t="s">
        <v>492</v>
      </c>
      <c r="M14" s="4" t="s">
        <v>493</v>
      </c>
      <c r="N14" s="4"/>
    </row>
    <row r="15" spans="1:14" ht="135" customHeight="1">
      <c r="A15" s="4" t="s">
        <v>538</v>
      </c>
      <c r="B15" s="4" t="s">
        <v>15</v>
      </c>
      <c r="C15" s="4" t="s">
        <v>485</v>
      </c>
      <c r="D15" s="4" t="s">
        <v>340</v>
      </c>
      <c r="E15" s="4" t="s">
        <v>486</v>
      </c>
      <c r="F15" s="4" t="s">
        <v>539</v>
      </c>
      <c r="G15" s="4" t="s">
        <v>540</v>
      </c>
      <c r="H15" s="6" t="s">
        <v>541</v>
      </c>
      <c r="I15" s="4" t="s">
        <v>490</v>
      </c>
      <c r="J15" s="4" t="s">
        <v>491</v>
      </c>
      <c r="K15" s="4" t="s">
        <v>75</v>
      </c>
      <c r="L15" s="4" t="s">
        <v>492</v>
      </c>
      <c r="M15" s="4" t="s">
        <v>493</v>
      </c>
      <c r="N15" s="4"/>
    </row>
    <row r="16" spans="1:14" ht="135" customHeight="1">
      <c r="A16" s="4" t="s">
        <v>542</v>
      </c>
      <c r="B16" s="4" t="s">
        <v>15</v>
      </c>
      <c r="C16" s="4">
        <v>2006</v>
      </c>
      <c r="D16" s="4" t="s">
        <v>340</v>
      </c>
      <c r="E16" s="4" t="s">
        <v>486</v>
      </c>
      <c r="F16" s="4" t="s">
        <v>543</v>
      </c>
      <c r="G16" s="4" t="s">
        <v>544</v>
      </c>
      <c r="H16" s="6" t="s">
        <v>545</v>
      </c>
      <c r="I16" s="4" t="s">
        <v>490</v>
      </c>
      <c r="J16" s="4" t="s">
        <v>491</v>
      </c>
      <c r="K16" s="4" t="s">
        <v>75</v>
      </c>
      <c r="L16" s="4" t="s">
        <v>492</v>
      </c>
      <c r="M16" s="4" t="s">
        <v>493</v>
      </c>
      <c r="N16" s="4"/>
    </row>
    <row r="17" spans="1:14" ht="135" customHeight="1">
      <c r="A17" s="4" t="s">
        <v>546</v>
      </c>
      <c r="B17" s="4" t="s">
        <v>15</v>
      </c>
      <c r="C17" s="4">
        <v>2006</v>
      </c>
      <c r="D17" s="4" t="s">
        <v>340</v>
      </c>
      <c r="E17" s="4" t="s">
        <v>547</v>
      </c>
      <c r="F17" s="4" t="s">
        <v>548</v>
      </c>
      <c r="G17" s="4" t="s">
        <v>549</v>
      </c>
      <c r="H17" s="6" t="s">
        <v>550</v>
      </c>
      <c r="I17" s="4" t="s">
        <v>490</v>
      </c>
      <c r="J17" s="4" t="s">
        <v>491</v>
      </c>
      <c r="K17" s="4" t="s">
        <v>75</v>
      </c>
      <c r="L17" s="4" t="s">
        <v>492</v>
      </c>
      <c r="M17" s="4" t="s">
        <v>493</v>
      </c>
      <c r="N17" s="4"/>
    </row>
    <row r="18" spans="1:14" ht="12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</sheetData>
  <mergeCells count="1">
    <mergeCell ref="A1:M1"/>
  </mergeCells>
  <hyperlinks>
    <hyperlink ref="H3" r:id="rId1" display="http://data.nodc.noaa.gov/nmsp/wcos/MB015"/>
    <hyperlink ref="H4" r:id="rId2" display="http://data.nodc.noaa.gov/nmsp/wcos/MB042"/>
    <hyperlink ref="H5" r:id="rId3" display="http://data.nodc.noaa.gov/nmsp/wcos/CA015/"/>
    <hyperlink ref="H6" r:id="rId4" display="http://data.nodc.noaa.gov/nmsp/wcos/CA042/"/>
    <hyperlink ref="H8" r:id="rId5" display="http://data.nodc.noaa.gov/nmsp/wcos/CA100/"/>
    <hyperlink ref="H9" r:id="rId6" display="http://data.nodc.noaa.gov/nmsp/wcos/TH015/"/>
    <hyperlink ref="H10" r:id="rId7" display="http://data.nodc.noaa.gov/nmsp/wcos/TH031/"/>
    <hyperlink ref="H11" r:id="rId8" display="http://data.nodc.noaa.gov/nmsp/wcos/TH042/"/>
    <hyperlink ref="H12" r:id="rId9" display="http://data.nodc.noaa.gov/nmsp/wcos/KL015/"/>
    <hyperlink ref="H13" r:id="rId10" display="http://data.nodc.noaa.gov/nmsp/wcos/KL027/"/>
    <hyperlink ref="H14" r:id="rId11" display="http://data.nodc.noaa.gov/nmsp/wcos/CE015/"/>
    <hyperlink ref="H15" r:id="rId12" display="http://data.nodc.noaa.gov/nmsp/wcos/CE042/"/>
    <hyperlink ref="H16" r:id="rId13" display="http://data.nodc.noaa.gov/nmsp/wcos/CE065/"/>
    <hyperlink ref="H17" r:id="rId14" display="http://data.nodc.noaa.gov/nmsp/wcos/CE100/"/>
  </hyperlink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5" width="8.00390625" style="0" bestFit="1" customWidth="1"/>
  </cols>
  <sheetData>
    <row r="1" spans="1:5" ht="18" customHeight="1">
      <c r="A1" s="8" t="s">
        <v>551</v>
      </c>
      <c r="B1" s="7"/>
      <c r="C1" s="7"/>
      <c r="D1" s="7"/>
      <c r="E1" s="7"/>
    </row>
    <row r="2" spans="1:5" ht="12.75" customHeight="1">
      <c r="A2" s="2"/>
      <c r="B2" s="2"/>
      <c r="C2" s="2"/>
      <c r="D2" s="2"/>
      <c r="E2" s="2"/>
    </row>
    <row r="3" spans="1:5" ht="12.75" customHeight="1">
      <c r="A3" s="2"/>
      <c r="B3" s="2"/>
      <c r="C3" s="2"/>
      <c r="D3" s="2"/>
      <c r="E3" s="2"/>
    </row>
    <row r="4" spans="1:5" ht="12.75" customHeight="1">
      <c r="A4" s="2"/>
      <c r="B4" s="2"/>
      <c r="C4" s="2"/>
      <c r="D4" s="2"/>
      <c r="E4" s="2"/>
    </row>
    <row r="5" spans="1:5" ht="12.75" customHeight="1">
      <c r="A5" s="2"/>
      <c r="B5" s="2"/>
      <c r="C5" s="2"/>
      <c r="D5" s="2"/>
      <c r="E5" s="2"/>
    </row>
    <row r="6" spans="1:5" ht="12.75" customHeight="1">
      <c r="A6" s="2"/>
      <c r="B6" s="2"/>
      <c r="C6" s="2"/>
      <c r="D6" s="2"/>
      <c r="E6" s="2"/>
    </row>
    <row r="7" spans="1:5" ht="12.75" customHeight="1">
      <c r="A7" s="2"/>
      <c r="B7" s="2"/>
      <c r="C7" s="2"/>
      <c r="D7" s="2"/>
      <c r="E7" s="2"/>
    </row>
    <row r="8" spans="1:5" ht="12.75" customHeight="1">
      <c r="A8" s="2"/>
      <c r="B8" s="2"/>
      <c r="C8" s="2"/>
      <c r="D8" s="2"/>
      <c r="E8" s="2"/>
    </row>
    <row r="9" spans="1:5" ht="12.75" customHeight="1">
      <c r="A9" s="2"/>
      <c r="B9" s="2"/>
      <c r="C9" s="2"/>
      <c r="D9" s="2"/>
      <c r="E9" s="2"/>
    </row>
    <row r="10" spans="1:5" ht="12.75" customHeight="1">
      <c r="A10" s="2"/>
      <c r="B10" s="2"/>
      <c r="C10" s="2"/>
      <c r="D10" s="2"/>
      <c r="E10" s="2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5" width="8.00390625" style="0" bestFit="1" customWidth="1"/>
  </cols>
  <sheetData>
    <row r="1" spans="1:5" ht="18" customHeight="1">
      <c r="A1" s="8" t="s">
        <v>552</v>
      </c>
      <c r="B1" s="7"/>
      <c r="C1" s="7"/>
      <c r="D1" s="7"/>
      <c r="E1" s="7"/>
    </row>
    <row r="2" spans="1:5" ht="12.75" customHeight="1">
      <c r="A2" s="2"/>
      <c r="B2" s="2"/>
      <c r="C2" s="2"/>
      <c r="D2" s="2"/>
      <c r="E2" s="2"/>
    </row>
    <row r="3" spans="1:5" ht="12.75" customHeight="1">
      <c r="A3" s="2"/>
      <c r="B3" s="2"/>
      <c r="C3" s="2"/>
      <c r="D3" s="2"/>
      <c r="E3" s="2"/>
    </row>
    <row r="4" spans="1:5" ht="12.75" customHeight="1">
      <c r="A4" s="2"/>
      <c r="B4" s="2"/>
      <c r="C4" s="2"/>
      <c r="D4" s="2"/>
      <c r="E4" s="2"/>
    </row>
    <row r="5" spans="1:5" ht="12.75" customHeight="1">
      <c r="A5" s="2"/>
      <c r="B5" s="2"/>
      <c r="C5" s="2"/>
      <c r="D5" s="2"/>
      <c r="E5" s="2"/>
    </row>
    <row r="6" spans="1:5" ht="12.75" customHeight="1">
      <c r="A6" s="2"/>
      <c r="B6" s="2"/>
      <c r="C6" s="2"/>
      <c r="D6" s="2"/>
      <c r="E6" s="2"/>
    </row>
    <row r="7" spans="1:5" ht="12.75" customHeight="1">
      <c r="A7" s="2"/>
      <c r="B7" s="2"/>
      <c r="C7" s="2"/>
      <c r="D7" s="2"/>
      <c r="E7" s="2"/>
    </row>
    <row r="8" spans="1:5" ht="12.75" customHeight="1">
      <c r="A8" s="2"/>
      <c r="B8" s="2"/>
      <c r="C8" s="2"/>
      <c r="D8" s="2"/>
      <c r="E8" s="2"/>
    </row>
    <row r="9" spans="1:5" ht="12.75" customHeight="1">
      <c r="A9" s="2"/>
      <c r="B9" s="2"/>
      <c r="C9" s="2"/>
      <c r="D9" s="2"/>
      <c r="E9" s="2"/>
    </row>
    <row r="10" spans="1:5" ht="12.75" customHeight="1">
      <c r="A10" s="2"/>
      <c r="B10" s="2"/>
      <c r="C10" s="2"/>
      <c r="D10" s="2"/>
      <c r="E10" s="2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selection activeCell="A1" sqref="A1"/>
    </sheetView>
  </sheetViews>
  <sheetFormatPr defaultColWidth="9.140625" defaultRowHeight="12.75"/>
  <cols>
    <col min="1" max="1" width="36.00390625" style="0" bestFit="1" customWidth="1"/>
    <col min="2" max="2" width="22.00390625" style="0" bestFit="1" customWidth="1"/>
    <col min="3" max="3" width="12.00390625" style="0" bestFit="1" customWidth="1"/>
    <col min="4" max="4" width="20.00390625" style="0" bestFit="1" customWidth="1"/>
    <col min="5" max="13" width="36.00390625" style="0" bestFit="1" customWidth="1"/>
    <col min="14" max="14" width="8.00390625" style="0" bestFit="1" customWidth="1"/>
  </cols>
  <sheetData>
    <row r="1" spans="1:14" ht="39" customHeight="1">
      <c r="A1" s="1" t="s">
        <v>553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2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/>
    </row>
    <row r="3" spans="1:14" ht="135.75" customHeight="1">
      <c r="A3" s="4" t="s">
        <v>554</v>
      </c>
      <c r="B3" s="4" t="s">
        <v>15</v>
      </c>
      <c r="C3" s="4" t="s">
        <v>555</v>
      </c>
      <c r="D3" s="4" t="s">
        <v>556</v>
      </c>
      <c r="E3" s="4" t="s">
        <v>557</v>
      </c>
      <c r="F3" s="4" t="s">
        <v>558</v>
      </c>
      <c r="G3" s="4" t="s">
        <v>559</v>
      </c>
      <c r="H3" s="4" t="s">
        <v>560</v>
      </c>
      <c r="I3" s="4" t="s">
        <v>21</v>
      </c>
      <c r="J3" s="4" t="s">
        <v>179</v>
      </c>
      <c r="K3" s="4" t="s">
        <v>180</v>
      </c>
      <c r="L3" s="4" t="s">
        <v>561</v>
      </c>
      <c r="M3" s="4" t="s">
        <v>561</v>
      </c>
      <c r="N3" s="4"/>
    </row>
    <row r="4" spans="1:14" ht="135.75" customHeight="1">
      <c r="A4" s="4" t="s">
        <v>562</v>
      </c>
      <c r="B4" s="4" t="s">
        <v>15</v>
      </c>
      <c r="C4" s="4" t="s">
        <v>555</v>
      </c>
      <c r="D4" s="4" t="s">
        <v>556</v>
      </c>
      <c r="E4" s="4" t="s">
        <v>563</v>
      </c>
      <c r="F4" s="4" t="s">
        <v>564</v>
      </c>
      <c r="G4" s="4" t="s">
        <v>565</v>
      </c>
      <c r="H4" s="4" t="s">
        <v>566</v>
      </c>
      <c r="I4" s="4" t="s">
        <v>21</v>
      </c>
      <c r="J4" s="4" t="s">
        <v>179</v>
      </c>
      <c r="K4" s="4" t="s">
        <v>180</v>
      </c>
      <c r="L4" s="4" t="s">
        <v>561</v>
      </c>
      <c r="M4" s="4" t="s">
        <v>561</v>
      </c>
      <c r="N4" s="4"/>
    </row>
    <row r="5" spans="1:14" ht="135.75" customHeight="1">
      <c r="A5" s="4" t="s">
        <v>567</v>
      </c>
      <c r="B5" s="4" t="s">
        <v>15</v>
      </c>
      <c r="C5" s="4" t="s">
        <v>568</v>
      </c>
      <c r="D5" s="4" t="s">
        <v>556</v>
      </c>
      <c r="E5" s="4" t="s">
        <v>563</v>
      </c>
      <c r="F5" s="4" t="s">
        <v>569</v>
      </c>
      <c r="G5" s="4" t="s">
        <v>570</v>
      </c>
      <c r="H5" s="4" t="str">
        <f>HYPERLINK("http://www.ccalmr.ogi.edu/CORIE/network/woody","http://www.ccalmr.ogi.edu/CORIE/network/woody")</f>
        <v>http://www.ccalmr.ogi.edu/CORIE/network/woody</v>
      </c>
      <c r="I5" s="4" t="s">
        <v>21</v>
      </c>
      <c r="J5" s="4" t="s">
        <v>179</v>
      </c>
      <c r="K5" s="4" t="s">
        <v>180</v>
      </c>
      <c r="L5" s="4" t="s">
        <v>561</v>
      </c>
      <c r="M5" s="4" t="s">
        <v>561</v>
      </c>
      <c r="N5" s="4"/>
    </row>
    <row r="6" spans="1:14" ht="135.75" customHeight="1">
      <c r="A6" s="4" t="s">
        <v>571</v>
      </c>
      <c r="B6" s="4" t="s">
        <v>572</v>
      </c>
      <c r="C6" s="4" t="s">
        <v>568</v>
      </c>
      <c r="D6" s="4" t="s">
        <v>573</v>
      </c>
      <c r="E6" s="4" t="s">
        <v>574</v>
      </c>
      <c r="F6" s="4" t="s">
        <v>575</v>
      </c>
      <c r="G6" s="4" t="s">
        <v>576</v>
      </c>
      <c r="H6" s="4" t="str">
        <f>HYPERLINK("http://www.ccalmr.ogi.edu/nanoos/orca?platform=Twanoh","http://www.ccalmr.ogi.edu/nanoos/orca?platform=Twanoh")</f>
        <v>http://www.ccalmr.ogi.edu/nanoos/orca?platform=Twanoh</v>
      </c>
      <c r="I6" s="4" t="s">
        <v>21</v>
      </c>
      <c r="J6" s="4" t="s">
        <v>577</v>
      </c>
      <c r="K6" s="4" t="s">
        <v>578</v>
      </c>
      <c r="L6" s="4" t="s">
        <v>579</v>
      </c>
      <c r="M6" s="4" t="s">
        <v>561</v>
      </c>
      <c r="N6" s="4"/>
    </row>
    <row r="7" spans="1:14" ht="135.75" customHeight="1">
      <c r="A7" s="4" t="s">
        <v>580</v>
      </c>
      <c r="B7" s="4" t="s">
        <v>15</v>
      </c>
      <c r="C7" s="4" t="s">
        <v>568</v>
      </c>
      <c r="D7" s="4" t="s">
        <v>556</v>
      </c>
      <c r="E7" s="4" t="s">
        <v>563</v>
      </c>
      <c r="F7" s="4" t="s">
        <v>581</v>
      </c>
      <c r="G7" s="4" t="s">
        <v>582</v>
      </c>
      <c r="H7" s="4" t="s">
        <v>583</v>
      </c>
      <c r="I7" s="4" t="s">
        <v>21</v>
      </c>
      <c r="J7" s="4" t="s">
        <v>179</v>
      </c>
      <c r="K7" s="4" t="s">
        <v>180</v>
      </c>
      <c r="L7" s="4" t="s">
        <v>561</v>
      </c>
      <c r="M7" s="4" t="s">
        <v>561</v>
      </c>
      <c r="N7" s="4"/>
    </row>
    <row r="8" spans="1:14" ht="135.75" customHeight="1">
      <c r="A8" s="4" t="s">
        <v>584</v>
      </c>
      <c r="B8" s="4" t="s">
        <v>15</v>
      </c>
      <c r="C8" s="4" t="s">
        <v>568</v>
      </c>
      <c r="D8" s="4" t="s">
        <v>556</v>
      </c>
      <c r="E8" s="4" t="s">
        <v>557</v>
      </c>
      <c r="F8" s="4" t="s">
        <v>585</v>
      </c>
      <c r="G8" s="4" t="s">
        <v>586</v>
      </c>
      <c r="H8" s="4" t="s">
        <v>587</v>
      </c>
      <c r="I8" s="4" t="s">
        <v>21</v>
      </c>
      <c r="J8" s="4" t="s">
        <v>179</v>
      </c>
      <c r="K8" s="4" t="s">
        <v>180</v>
      </c>
      <c r="L8" s="4" t="s">
        <v>561</v>
      </c>
      <c r="M8" s="4" t="s">
        <v>561</v>
      </c>
      <c r="N8" s="4"/>
    </row>
    <row r="9" spans="1:14" ht="135.75" customHeight="1">
      <c r="A9" s="4" t="s">
        <v>588</v>
      </c>
      <c r="B9" s="4" t="s">
        <v>15</v>
      </c>
      <c r="C9" s="4" t="s">
        <v>568</v>
      </c>
      <c r="D9" s="4" t="s">
        <v>556</v>
      </c>
      <c r="E9" s="4" t="s">
        <v>563</v>
      </c>
      <c r="F9" s="4" t="s">
        <v>589</v>
      </c>
      <c r="G9" s="4" t="s">
        <v>590</v>
      </c>
      <c r="H9" s="4" t="s">
        <v>591</v>
      </c>
      <c r="I9" s="4" t="s">
        <v>21</v>
      </c>
      <c r="J9" s="4" t="s">
        <v>179</v>
      </c>
      <c r="K9" s="4" t="s">
        <v>180</v>
      </c>
      <c r="L9" s="4" t="s">
        <v>561</v>
      </c>
      <c r="M9" s="4" t="s">
        <v>561</v>
      </c>
      <c r="N9" s="4"/>
    </row>
    <row r="10" spans="1:14" ht="135.75" customHeight="1">
      <c r="A10" s="4" t="s">
        <v>592</v>
      </c>
      <c r="B10" s="4" t="s">
        <v>15</v>
      </c>
      <c r="C10" s="4" t="s">
        <v>568</v>
      </c>
      <c r="D10" s="4" t="s">
        <v>556</v>
      </c>
      <c r="E10" s="4" t="s">
        <v>593</v>
      </c>
      <c r="F10" s="4" t="s">
        <v>594</v>
      </c>
      <c r="G10" s="4" t="s">
        <v>595</v>
      </c>
      <c r="H10" s="4" t="s">
        <v>596</v>
      </c>
      <c r="I10" s="4" t="s">
        <v>21</v>
      </c>
      <c r="J10" s="4" t="s">
        <v>179</v>
      </c>
      <c r="K10" s="4" t="s">
        <v>180</v>
      </c>
      <c r="L10" s="4" t="s">
        <v>561</v>
      </c>
      <c r="M10" s="4" t="s">
        <v>561</v>
      </c>
      <c r="N10" s="4"/>
    </row>
    <row r="11" spans="1:14" ht="135.75" customHeight="1">
      <c r="A11" s="4" t="s">
        <v>597</v>
      </c>
      <c r="B11" s="4" t="s">
        <v>15</v>
      </c>
      <c r="C11" s="4" t="s">
        <v>568</v>
      </c>
      <c r="D11" s="4" t="s">
        <v>556</v>
      </c>
      <c r="E11" s="4" t="s">
        <v>563</v>
      </c>
      <c r="F11" s="4" t="s">
        <v>598</v>
      </c>
      <c r="G11" s="4" t="s">
        <v>599</v>
      </c>
      <c r="H11" s="4" t="s">
        <v>600</v>
      </c>
      <c r="I11" s="4" t="s">
        <v>21</v>
      </c>
      <c r="J11" s="4" t="s">
        <v>179</v>
      </c>
      <c r="K11" s="4" t="s">
        <v>180</v>
      </c>
      <c r="L11" s="4" t="s">
        <v>561</v>
      </c>
      <c r="M11" s="4" t="s">
        <v>561</v>
      </c>
      <c r="N11" s="4"/>
    </row>
    <row r="12" spans="1:14" ht="135.75" customHeight="1">
      <c r="A12" s="4" t="s">
        <v>601</v>
      </c>
      <c r="B12" s="4" t="s">
        <v>15</v>
      </c>
      <c r="C12" s="4" t="s">
        <v>568</v>
      </c>
      <c r="D12" s="4" t="s">
        <v>556</v>
      </c>
      <c r="E12" s="4" t="s">
        <v>563</v>
      </c>
      <c r="F12" s="4" t="s">
        <v>602</v>
      </c>
      <c r="G12" s="4" t="s">
        <v>603</v>
      </c>
      <c r="H12" s="4" t="s">
        <v>604</v>
      </c>
      <c r="I12" s="4" t="s">
        <v>21</v>
      </c>
      <c r="J12" s="4" t="s">
        <v>179</v>
      </c>
      <c r="K12" s="4" t="s">
        <v>180</v>
      </c>
      <c r="L12" s="4" t="s">
        <v>561</v>
      </c>
      <c r="M12" s="4" t="s">
        <v>561</v>
      </c>
      <c r="N12" s="4"/>
    </row>
    <row r="13" spans="1:14" ht="135.75" customHeight="1">
      <c r="A13" s="4" t="s">
        <v>605</v>
      </c>
      <c r="B13" s="4" t="s">
        <v>15</v>
      </c>
      <c r="C13" s="4" t="s">
        <v>568</v>
      </c>
      <c r="D13" s="4" t="s">
        <v>556</v>
      </c>
      <c r="E13" s="4" t="s">
        <v>557</v>
      </c>
      <c r="F13" s="4" t="s">
        <v>606</v>
      </c>
      <c r="G13" s="4" t="s">
        <v>607</v>
      </c>
      <c r="H13" s="4" t="s">
        <v>608</v>
      </c>
      <c r="I13" s="4" t="s">
        <v>21</v>
      </c>
      <c r="J13" s="4" t="s">
        <v>179</v>
      </c>
      <c r="K13" s="4" t="s">
        <v>180</v>
      </c>
      <c r="L13" s="4" t="s">
        <v>561</v>
      </c>
      <c r="M13" s="4" t="s">
        <v>561</v>
      </c>
      <c r="N13" s="4"/>
    </row>
    <row r="14" spans="1:14" ht="135.75" customHeight="1">
      <c r="A14" s="4" t="s">
        <v>609</v>
      </c>
      <c r="B14" s="4" t="s">
        <v>15</v>
      </c>
      <c r="C14" s="4" t="s">
        <v>568</v>
      </c>
      <c r="D14" s="4" t="s">
        <v>556</v>
      </c>
      <c r="E14" s="4" t="s">
        <v>610</v>
      </c>
      <c r="F14" s="4" t="s">
        <v>611</v>
      </c>
      <c r="G14" s="4" t="s">
        <v>612</v>
      </c>
      <c r="H14" s="4" t="s">
        <v>613</v>
      </c>
      <c r="I14" s="4" t="s">
        <v>21</v>
      </c>
      <c r="J14" s="4" t="s">
        <v>179</v>
      </c>
      <c r="K14" s="4" t="s">
        <v>180</v>
      </c>
      <c r="L14" s="4" t="s">
        <v>561</v>
      </c>
      <c r="M14" s="4" t="s">
        <v>561</v>
      </c>
      <c r="N14" s="4"/>
    </row>
    <row r="15" spans="1:14" ht="135.75" customHeight="1">
      <c r="A15" s="4" t="s">
        <v>609</v>
      </c>
      <c r="B15" s="4" t="s">
        <v>15</v>
      </c>
      <c r="C15" s="4" t="s">
        <v>568</v>
      </c>
      <c r="D15" s="4" t="s">
        <v>556</v>
      </c>
      <c r="E15" s="4" t="s">
        <v>614</v>
      </c>
      <c r="F15" s="4" t="s">
        <v>615</v>
      </c>
      <c r="G15" s="4" t="s">
        <v>616</v>
      </c>
      <c r="H15" s="4" t="s">
        <v>617</v>
      </c>
      <c r="I15" s="4" t="s">
        <v>21</v>
      </c>
      <c r="J15" s="4" t="s">
        <v>179</v>
      </c>
      <c r="K15" s="4" t="s">
        <v>180</v>
      </c>
      <c r="L15" s="4" t="s">
        <v>561</v>
      </c>
      <c r="M15" s="4" t="s">
        <v>561</v>
      </c>
      <c r="N15" s="4"/>
    </row>
    <row r="16" spans="1:14" ht="135.75" customHeight="1">
      <c r="A16" s="4" t="s">
        <v>618</v>
      </c>
      <c r="B16" s="4" t="s">
        <v>15</v>
      </c>
      <c r="C16" s="4" t="s">
        <v>568</v>
      </c>
      <c r="D16" s="4" t="s">
        <v>573</v>
      </c>
      <c r="E16" s="4" t="s">
        <v>574</v>
      </c>
      <c r="F16" s="4" t="s">
        <v>619</v>
      </c>
      <c r="G16" s="4" t="s">
        <v>620</v>
      </c>
      <c r="H16" s="4" t="s">
        <v>621</v>
      </c>
      <c r="I16" s="4" t="s">
        <v>21</v>
      </c>
      <c r="J16" s="4" t="s">
        <v>577</v>
      </c>
      <c r="K16" s="4" t="s">
        <v>578</v>
      </c>
      <c r="L16" s="4" t="s">
        <v>579</v>
      </c>
      <c r="M16" s="4" t="s">
        <v>561</v>
      </c>
      <c r="N16" s="4"/>
    </row>
    <row r="17" spans="1:14" ht="135.75" customHeight="1">
      <c r="A17" s="4" t="s">
        <v>622</v>
      </c>
      <c r="B17" s="4" t="s">
        <v>15</v>
      </c>
      <c r="C17" s="4" t="s">
        <v>568</v>
      </c>
      <c r="D17" s="4" t="s">
        <v>556</v>
      </c>
      <c r="E17" s="4" t="s">
        <v>563</v>
      </c>
      <c r="F17" s="4" t="s">
        <v>623</v>
      </c>
      <c r="G17" s="4" t="s">
        <v>624</v>
      </c>
      <c r="H17" s="4" t="s">
        <v>625</v>
      </c>
      <c r="I17" s="4" t="s">
        <v>21</v>
      </c>
      <c r="J17" s="4" t="s">
        <v>179</v>
      </c>
      <c r="K17" s="4" t="s">
        <v>180</v>
      </c>
      <c r="L17" s="4" t="s">
        <v>561</v>
      </c>
      <c r="M17" s="4" t="s">
        <v>561</v>
      </c>
      <c r="N17" s="4"/>
    </row>
    <row r="18" spans="1:14" ht="135.75" customHeight="1">
      <c r="A18" s="4" t="s">
        <v>626</v>
      </c>
      <c r="B18" s="4" t="s">
        <v>15</v>
      </c>
      <c r="C18" s="4" t="s">
        <v>568</v>
      </c>
      <c r="D18" s="4" t="s">
        <v>556</v>
      </c>
      <c r="E18" s="4" t="s">
        <v>563</v>
      </c>
      <c r="F18" s="4" t="s">
        <v>627</v>
      </c>
      <c r="G18" s="4" t="s">
        <v>628</v>
      </c>
      <c r="H18" s="4" t="s">
        <v>629</v>
      </c>
      <c r="I18" s="4" t="s">
        <v>21</v>
      </c>
      <c r="J18" s="4" t="s">
        <v>179</v>
      </c>
      <c r="K18" s="4" t="s">
        <v>180</v>
      </c>
      <c r="L18" s="4" t="s">
        <v>561</v>
      </c>
      <c r="M18" s="4" t="s">
        <v>561</v>
      </c>
      <c r="N18" s="4"/>
    </row>
    <row r="19" spans="1:14" ht="135.75" customHeight="1">
      <c r="A19" s="4" t="s">
        <v>630</v>
      </c>
      <c r="B19" s="4" t="s">
        <v>15</v>
      </c>
      <c r="C19" s="4" t="s">
        <v>555</v>
      </c>
      <c r="D19" s="4" t="s">
        <v>556</v>
      </c>
      <c r="E19" s="4" t="s">
        <v>563</v>
      </c>
      <c r="F19" s="4" t="s">
        <v>631</v>
      </c>
      <c r="G19" s="4" t="s">
        <v>632</v>
      </c>
      <c r="H19" s="4" t="s">
        <v>633</v>
      </c>
      <c r="I19" s="4" t="s">
        <v>21</v>
      </c>
      <c r="J19" s="4" t="s">
        <v>179</v>
      </c>
      <c r="K19" s="4" t="s">
        <v>180</v>
      </c>
      <c r="L19" s="4" t="s">
        <v>561</v>
      </c>
      <c r="M19" s="4" t="s">
        <v>561</v>
      </c>
      <c r="N19" s="4"/>
    </row>
    <row r="20" spans="1:14" ht="135.75" customHeight="1">
      <c r="A20" s="4" t="s">
        <v>634</v>
      </c>
      <c r="B20" s="4" t="s">
        <v>15</v>
      </c>
      <c r="C20" s="4" t="s">
        <v>555</v>
      </c>
      <c r="D20" s="4" t="s">
        <v>556</v>
      </c>
      <c r="E20" s="4" t="s">
        <v>563</v>
      </c>
      <c r="F20" s="4" t="s">
        <v>635</v>
      </c>
      <c r="G20" s="4" t="s">
        <v>636</v>
      </c>
      <c r="H20" s="4" t="s">
        <v>637</v>
      </c>
      <c r="I20" s="4" t="s">
        <v>21</v>
      </c>
      <c r="J20" s="4" t="s">
        <v>179</v>
      </c>
      <c r="K20" s="4" t="s">
        <v>180</v>
      </c>
      <c r="L20" s="4" t="s">
        <v>561</v>
      </c>
      <c r="M20" s="4" t="s">
        <v>561</v>
      </c>
      <c r="N20" s="4"/>
    </row>
    <row r="21" spans="1:14" ht="135.75" customHeight="1">
      <c r="A21" s="4" t="s">
        <v>638</v>
      </c>
      <c r="B21" s="4" t="s">
        <v>15</v>
      </c>
      <c r="C21" s="4" t="s">
        <v>555</v>
      </c>
      <c r="D21" s="4" t="s">
        <v>556</v>
      </c>
      <c r="E21" s="4" t="s">
        <v>563</v>
      </c>
      <c r="F21" s="4" t="s">
        <v>639</v>
      </c>
      <c r="G21" s="4" t="s">
        <v>640</v>
      </c>
      <c r="H21" s="4" t="s">
        <v>641</v>
      </c>
      <c r="I21" s="4" t="s">
        <v>21</v>
      </c>
      <c r="J21" s="4" t="s">
        <v>179</v>
      </c>
      <c r="K21" s="4" t="s">
        <v>180</v>
      </c>
      <c r="L21" s="4" t="s">
        <v>561</v>
      </c>
      <c r="M21" s="4" t="s">
        <v>561</v>
      </c>
      <c r="N21" s="4"/>
    </row>
    <row r="22" spans="1:14" ht="135.75" customHeight="1">
      <c r="A22" s="4" t="s">
        <v>642</v>
      </c>
      <c r="B22" s="4" t="s">
        <v>15</v>
      </c>
      <c r="C22" s="4" t="s">
        <v>568</v>
      </c>
      <c r="D22" s="4" t="s">
        <v>556</v>
      </c>
      <c r="E22" s="4" t="s">
        <v>563</v>
      </c>
      <c r="F22" s="4" t="s">
        <v>643</v>
      </c>
      <c r="G22" s="4" t="s">
        <v>644</v>
      </c>
      <c r="H22" s="4" t="s">
        <v>645</v>
      </c>
      <c r="I22" s="4" t="s">
        <v>21</v>
      </c>
      <c r="J22" s="4" t="s">
        <v>179</v>
      </c>
      <c r="K22" s="4" t="s">
        <v>180</v>
      </c>
      <c r="L22" s="4" t="s">
        <v>561</v>
      </c>
      <c r="M22" s="4" t="s">
        <v>561</v>
      </c>
      <c r="N22" s="4"/>
    </row>
    <row r="23" spans="1:14" ht="135.75" customHeight="1">
      <c r="A23" s="4" t="s">
        <v>646</v>
      </c>
      <c r="B23" s="4" t="s">
        <v>15</v>
      </c>
      <c r="C23" s="4" t="s">
        <v>568</v>
      </c>
      <c r="D23" s="4" t="s">
        <v>573</v>
      </c>
      <c r="E23" s="4" t="s">
        <v>574</v>
      </c>
      <c r="F23" s="4" t="s">
        <v>647</v>
      </c>
      <c r="G23" s="4" t="s">
        <v>648</v>
      </c>
      <c r="H23" s="4" t="s">
        <v>649</v>
      </c>
      <c r="I23" s="4" t="s">
        <v>21</v>
      </c>
      <c r="J23" s="4" t="s">
        <v>577</v>
      </c>
      <c r="K23" s="4" t="s">
        <v>578</v>
      </c>
      <c r="L23" s="4" t="s">
        <v>579</v>
      </c>
      <c r="M23" s="4" t="s">
        <v>561</v>
      </c>
      <c r="N23" s="4"/>
    </row>
    <row r="24" spans="1:14" ht="135.75" customHeight="1">
      <c r="A24" s="4" t="s">
        <v>650</v>
      </c>
      <c r="B24" s="4" t="s">
        <v>15</v>
      </c>
      <c r="C24" s="4" t="s">
        <v>568</v>
      </c>
      <c r="D24" s="4" t="s">
        <v>556</v>
      </c>
      <c r="E24" s="4" t="s">
        <v>651</v>
      </c>
      <c r="F24" s="4" t="s">
        <v>652</v>
      </c>
      <c r="G24" s="4" t="s">
        <v>653</v>
      </c>
      <c r="H24" s="4" t="s">
        <v>654</v>
      </c>
      <c r="I24" s="4" t="s">
        <v>21</v>
      </c>
      <c r="J24" s="4" t="s">
        <v>179</v>
      </c>
      <c r="K24" s="4" t="s">
        <v>180</v>
      </c>
      <c r="L24" s="4" t="s">
        <v>561</v>
      </c>
      <c r="M24" s="4" t="s">
        <v>561</v>
      </c>
      <c r="N24" s="4"/>
    </row>
    <row r="25" spans="1:14" ht="135.75" customHeight="1">
      <c r="A25" s="4" t="s">
        <v>655</v>
      </c>
      <c r="B25" s="4" t="s">
        <v>15</v>
      </c>
      <c r="C25" s="4" t="s">
        <v>568</v>
      </c>
      <c r="D25" s="4" t="s">
        <v>556</v>
      </c>
      <c r="E25" s="4" t="s">
        <v>563</v>
      </c>
      <c r="F25" s="4" t="s">
        <v>656</v>
      </c>
      <c r="G25" s="4" t="s">
        <v>657</v>
      </c>
      <c r="H25" s="4" t="s">
        <v>658</v>
      </c>
      <c r="I25" s="4" t="s">
        <v>21</v>
      </c>
      <c r="J25" s="4" t="s">
        <v>179</v>
      </c>
      <c r="K25" s="4" t="s">
        <v>180</v>
      </c>
      <c r="L25" s="4" t="s">
        <v>561</v>
      </c>
      <c r="M25" s="4" t="s">
        <v>561</v>
      </c>
      <c r="N25" s="4"/>
    </row>
    <row r="26" spans="1:14" ht="135.75" customHeight="1">
      <c r="A26" s="4" t="s">
        <v>659</v>
      </c>
      <c r="B26" s="4" t="s">
        <v>15</v>
      </c>
      <c r="C26" s="4" t="s">
        <v>568</v>
      </c>
      <c r="D26" s="4" t="s">
        <v>556</v>
      </c>
      <c r="E26" s="4" t="s">
        <v>563</v>
      </c>
      <c r="F26" s="4" t="s">
        <v>660</v>
      </c>
      <c r="G26" s="4" t="s">
        <v>661</v>
      </c>
      <c r="H26" s="4" t="s">
        <v>662</v>
      </c>
      <c r="I26" s="4" t="s">
        <v>21</v>
      </c>
      <c r="J26" s="4" t="s">
        <v>179</v>
      </c>
      <c r="K26" s="4" t="s">
        <v>180</v>
      </c>
      <c r="L26" s="4" t="s">
        <v>561</v>
      </c>
      <c r="M26" s="4" t="s">
        <v>561</v>
      </c>
      <c r="N26" s="4"/>
    </row>
    <row r="27" spans="1:14" ht="135.75" customHeight="1">
      <c r="A27" s="4" t="s">
        <v>663</v>
      </c>
      <c r="B27" s="4" t="s">
        <v>572</v>
      </c>
      <c r="C27" s="4" t="s">
        <v>568</v>
      </c>
      <c r="D27" s="4" t="s">
        <v>573</v>
      </c>
      <c r="E27" s="4" t="s">
        <v>574</v>
      </c>
      <c r="F27" s="4" t="s">
        <v>664</v>
      </c>
      <c r="G27" s="4" t="s">
        <v>665</v>
      </c>
      <c r="H27" s="4" t="s">
        <v>666</v>
      </c>
      <c r="I27" s="4" t="s">
        <v>21</v>
      </c>
      <c r="J27" s="4" t="s">
        <v>577</v>
      </c>
      <c r="K27" s="4" t="s">
        <v>578</v>
      </c>
      <c r="L27" s="4" t="s">
        <v>579</v>
      </c>
      <c r="M27" s="4" t="s">
        <v>561</v>
      </c>
      <c r="N27" s="4"/>
    </row>
    <row r="28" spans="1:14" ht="135.75" customHeight="1">
      <c r="A28" s="4" t="s">
        <v>667</v>
      </c>
      <c r="B28" s="4" t="s">
        <v>15</v>
      </c>
      <c r="C28" s="4" t="s">
        <v>568</v>
      </c>
      <c r="D28" s="4" t="s">
        <v>556</v>
      </c>
      <c r="E28" s="4" t="s">
        <v>563</v>
      </c>
      <c r="F28" s="4" t="s">
        <v>668</v>
      </c>
      <c r="G28" s="4" t="s">
        <v>669</v>
      </c>
      <c r="H28" s="4" t="s">
        <v>670</v>
      </c>
      <c r="I28" s="4" t="s">
        <v>21</v>
      </c>
      <c r="J28" s="4" t="s">
        <v>179</v>
      </c>
      <c r="K28" s="4" t="s">
        <v>180</v>
      </c>
      <c r="L28" s="4" t="s">
        <v>561</v>
      </c>
      <c r="M28" s="4" t="s">
        <v>561</v>
      </c>
      <c r="N28" s="4"/>
    </row>
    <row r="29" spans="1:14" ht="135.75" customHeight="1">
      <c r="A29" s="4" t="s">
        <v>671</v>
      </c>
      <c r="B29" s="4" t="s">
        <v>15</v>
      </c>
      <c r="C29" s="4" t="s">
        <v>555</v>
      </c>
      <c r="D29" s="4" t="s">
        <v>556</v>
      </c>
      <c r="E29" s="4" t="s">
        <v>557</v>
      </c>
      <c r="F29" s="4" t="s">
        <v>672</v>
      </c>
      <c r="G29" s="4" t="s">
        <v>673</v>
      </c>
      <c r="H29" s="4" t="s">
        <v>674</v>
      </c>
      <c r="I29" s="4" t="s">
        <v>21</v>
      </c>
      <c r="J29" s="4" t="s">
        <v>179</v>
      </c>
      <c r="K29" s="4" t="s">
        <v>180</v>
      </c>
      <c r="L29" s="4" t="s">
        <v>561</v>
      </c>
      <c r="M29" s="4" t="s">
        <v>561</v>
      </c>
      <c r="N29" s="4"/>
    </row>
    <row r="30" spans="1:14" ht="135.75" customHeight="1">
      <c r="A30" s="4" t="s">
        <v>675</v>
      </c>
      <c r="B30" s="4" t="s">
        <v>15</v>
      </c>
      <c r="C30" s="4" t="s">
        <v>568</v>
      </c>
      <c r="D30" s="4" t="s">
        <v>556</v>
      </c>
      <c r="E30" s="4" t="s">
        <v>563</v>
      </c>
      <c r="F30" s="4" t="s">
        <v>676</v>
      </c>
      <c r="G30" s="4" t="s">
        <v>677</v>
      </c>
      <c r="H30" s="4" t="s">
        <v>678</v>
      </c>
      <c r="I30" s="4" t="s">
        <v>21</v>
      </c>
      <c r="J30" s="4" t="s">
        <v>179</v>
      </c>
      <c r="K30" s="4" t="s">
        <v>180</v>
      </c>
      <c r="L30" s="4" t="s">
        <v>561</v>
      </c>
      <c r="M30" s="4" t="s">
        <v>561</v>
      </c>
      <c r="N30" s="4"/>
    </row>
    <row r="31" spans="1:14" ht="135.75" customHeight="1">
      <c r="A31" s="4" t="s">
        <v>679</v>
      </c>
      <c r="B31" s="4" t="s">
        <v>15</v>
      </c>
      <c r="C31" s="4" t="s">
        <v>568</v>
      </c>
      <c r="D31" s="4" t="s">
        <v>556</v>
      </c>
      <c r="E31" s="4" t="s">
        <v>563</v>
      </c>
      <c r="F31" s="4" t="s">
        <v>680</v>
      </c>
      <c r="G31" s="4" t="s">
        <v>681</v>
      </c>
      <c r="H31" s="4" t="s">
        <v>682</v>
      </c>
      <c r="I31" s="4" t="s">
        <v>21</v>
      </c>
      <c r="J31" s="4" t="s">
        <v>179</v>
      </c>
      <c r="K31" s="4" t="s">
        <v>180</v>
      </c>
      <c r="L31" s="4" t="s">
        <v>561</v>
      </c>
      <c r="M31" s="4" t="s">
        <v>561</v>
      </c>
      <c r="N31" s="4"/>
    </row>
    <row r="32" spans="1:14" ht="135.75" customHeight="1">
      <c r="A32" s="4" t="s">
        <v>683</v>
      </c>
      <c r="B32" s="4" t="s">
        <v>15</v>
      </c>
      <c r="C32" s="4" t="s">
        <v>555</v>
      </c>
      <c r="D32" s="4" t="s">
        <v>684</v>
      </c>
      <c r="E32" s="4" t="s">
        <v>685</v>
      </c>
      <c r="F32" s="4" t="s">
        <v>686</v>
      </c>
      <c r="G32" s="4" t="s">
        <v>687</v>
      </c>
      <c r="H32" s="4" t="s">
        <v>684</v>
      </c>
      <c r="I32" s="4" t="s">
        <v>21</v>
      </c>
      <c r="J32" s="4" t="s">
        <v>688</v>
      </c>
      <c r="K32" s="4" t="s">
        <v>688</v>
      </c>
      <c r="L32" s="4" t="s">
        <v>689</v>
      </c>
      <c r="M32" s="4" t="s">
        <v>561</v>
      </c>
      <c r="N32" s="4"/>
    </row>
    <row r="33" spans="1:14" ht="135.75" customHeight="1">
      <c r="A33" s="4" t="s">
        <v>690</v>
      </c>
      <c r="B33" s="4" t="s">
        <v>15</v>
      </c>
      <c r="C33" s="4" t="s">
        <v>568</v>
      </c>
      <c r="D33" s="4" t="s">
        <v>556</v>
      </c>
      <c r="E33" s="4" t="s">
        <v>557</v>
      </c>
      <c r="F33" s="4" t="s">
        <v>691</v>
      </c>
      <c r="G33" s="4" t="s">
        <v>692</v>
      </c>
      <c r="H33" s="4" t="s">
        <v>693</v>
      </c>
      <c r="I33" s="4" t="s">
        <v>21</v>
      </c>
      <c r="J33" s="4" t="s">
        <v>179</v>
      </c>
      <c r="K33" s="4" t="s">
        <v>180</v>
      </c>
      <c r="L33" s="4" t="s">
        <v>561</v>
      </c>
      <c r="M33" s="4" t="s">
        <v>561</v>
      </c>
      <c r="N33" s="4"/>
    </row>
    <row r="34" spans="1:14" ht="135.75" customHeight="1">
      <c r="A34" s="4" t="s">
        <v>694</v>
      </c>
      <c r="B34" s="4" t="s">
        <v>15</v>
      </c>
      <c r="C34" s="4" t="s">
        <v>568</v>
      </c>
      <c r="D34" s="4" t="s">
        <v>556</v>
      </c>
      <c r="E34" s="4" t="s">
        <v>563</v>
      </c>
      <c r="F34" s="4" t="s">
        <v>695</v>
      </c>
      <c r="G34" s="4" t="s">
        <v>696</v>
      </c>
      <c r="H34" s="4" t="s">
        <v>697</v>
      </c>
      <c r="I34" s="4" t="s">
        <v>21</v>
      </c>
      <c r="J34" s="4" t="s">
        <v>698</v>
      </c>
      <c r="K34" s="4" t="s">
        <v>180</v>
      </c>
      <c r="L34" s="4" t="s">
        <v>561</v>
      </c>
      <c r="M34" s="4" t="s">
        <v>561</v>
      </c>
      <c r="N34" s="4"/>
    </row>
    <row r="35" spans="1:14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</sheetData>
  <mergeCells count="1">
    <mergeCell ref="A1:M1"/>
  </mergeCells>
  <hyperlinks>
    <hyperlink ref="H3" r:id="rId1" display="http://www.ccalmr.ogi.edu/CORIE/network/yb101"/>
    <hyperlink ref="H4" r:id="rId2" display="http://www.ccalmr.ogi.edu/CORIE/network/yacht"/>
    <hyperlink ref="H7" r:id="rId3" display="http://www.ccalmr.ogi.edu/CORIE/network/tnslh"/>
    <hyperlink ref="H8" r:id="rId4" display="http://www.ccalmr.ogi.edu/CORIE/network/tansy"/>
    <hyperlink ref="H9" r:id="rId5" display="http://www.ccalmr.ogi.edu/CORIE/network/sveni"/>
    <hyperlink ref="H10" r:id="rId6" display="http://www.ccalmr.ogi.edu/CORIE/network/skpee"/>
    <hyperlink ref="H11" r:id="rId7" display="http://www.ccalmr.ogi.edu/CORIE/network/seahs"/>
    <hyperlink ref="H12" r:id="rId8" display="http://www.ccalmr.ogi.edu/CORIE/network/sandi"/>
    <hyperlink ref="H13" r:id="rId9" display="http://www.ccalmr.ogi.edu/CORIE/network/red26"/>
    <hyperlink ref="H14" r:id="rId10" display="http://www.ccalmr.ogi.edu/CORIE/network/ogi02"/>
    <hyperlink ref="H15" r:id="rId11" display="http://www.ccalmr.ogi.edu/CORIE/network/ogi01"/>
    <hyperlink ref="H16" r:id="rId12" display="http://www.ccalmr.ogi.edu/nanoos/orca?platform=NorthBuoy"/>
    <hyperlink ref="H17" r:id="rId13" display="http://www.ccalmr.ogi.edu/CORIE/network/mottb"/>
    <hyperlink ref="H18" r:id="rId14" display="http://www.ccalmr.ogi.edu/CORIE/network/marsh"/>
    <hyperlink ref="H19" r:id="rId15" display="http://www.ccalmr.ogi.edu/CORIE/network/lwsck"/>
    <hyperlink ref="H20" r:id="rId16" display="http://www.ccalmr.ogi.edu/CORIE/network/lght6"/>
    <hyperlink ref="H21" r:id="rId17" display="http://www.ccalmr.ogi.edu/CORIE/network/lght2"/>
    <hyperlink ref="H22" r:id="rId18" display="http://www.ccalmr.ogi.edu/CORIE/network/jetta"/>
    <hyperlink ref="H23" r:id="rId19" display="http://www.ccalmr.ogi.edu/nanoos/orca?platform=Hoodsport"/>
    <hyperlink ref="H24" r:id="rId20" display="http://www.ccalmr.ogi.edu/CORIE/network/hmndb"/>
    <hyperlink ref="H25" r:id="rId21" display="http://www.ccalmr.ogi.edu/CORIE/network/grays"/>
    <hyperlink ref="H26" r:id="rId22" display="http://www.ccalmr.ogi.edu/CORIE/network/eliot"/>
    <hyperlink ref="H27" r:id="rId23" display="http://www.ccalmr.ogi.edu/nanoos/orca?platform=Duckabush"/>
    <hyperlink ref="H28" r:id="rId24" display="http://www.ccalmr.ogi.edu/CORIE/network/dsdma"/>
    <hyperlink ref="H29" r:id="rId25" display="http://www.ccalmr.ogi.edu/CORIE/network/coaww"/>
    <hyperlink ref="H30" r:id="rId26" display="http://www.ccalmr.ogi.edu/CORIE/network/chnke"/>
    <hyperlink ref="H31" r:id="rId27" display="http://www.ccalmr.ogi.edu/CORIE/network/cbnc3"/>
    <hyperlink ref="H33" r:id="rId28" display="http://www.ccalmr.ogi.edu/CORIE/network/am169"/>
    <hyperlink ref="H34" r:id="rId29" display="http://www.ccalmr.ogi.edu/nanoos/network/alsea/abpoa"/>
  </hyperlink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A1" sqref="A1"/>
    </sheetView>
  </sheetViews>
  <sheetFormatPr defaultColWidth="9.140625" defaultRowHeight="12.75"/>
  <cols>
    <col min="1" max="13" width="22.00390625" style="0" bestFit="1" customWidth="1"/>
    <col min="14" max="14" width="8.00390625" style="0" bestFit="1" customWidth="1"/>
  </cols>
  <sheetData>
    <row r="1" spans="1:14" ht="39" customHeight="1">
      <c r="A1" s="1" t="s">
        <v>699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2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/>
    </row>
    <row r="3" spans="1:14" ht="165" customHeight="1">
      <c r="A3" s="4" t="s">
        <v>265</v>
      </c>
      <c r="B3" s="4" t="s">
        <v>253</v>
      </c>
      <c r="C3" s="4" t="s">
        <v>266</v>
      </c>
      <c r="D3" s="4" t="s">
        <v>267</v>
      </c>
      <c r="E3" s="4" t="s">
        <v>256</v>
      </c>
      <c r="F3" s="4" t="s">
        <v>257</v>
      </c>
      <c r="G3" s="4" t="s">
        <v>258</v>
      </c>
      <c r="H3" s="6" t="s">
        <v>268</v>
      </c>
      <c r="I3" s="4" t="s">
        <v>260</v>
      </c>
      <c r="J3" s="4" t="s">
        <v>269</v>
      </c>
      <c r="K3" s="4" t="s">
        <v>202</v>
      </c>
      <c r="L3" s="4" t="s">
        <v>270</v>
      </c>
      <c r="M3" s="4" t="s">
        <v>264</v>
      </c>
      <c r="N3" s="4"/>
    </row>
    <row r="4" spans="1:14" ht="165" customHeight="1">
      <c r="A4" s="4" t="s">
        <v>271</v>
      </c>
      <c r="B4" s="4" t="s">
        <v>253</v>
      </c>
      <c r="C4" s="4" t="s">
        <v>266</v>
      </c>
      <c r="D4" s="4" t="s">
        <v>272</v>
      </c>
      <c r="E4" s="4" t="s">
        <v>256</v>
      </c>
      <c r="F4" s="4" t="s">
        <v>273</v>
      </c>
      <c r="G4" s="4" t="s">
        <v>258</v>
      </c>
      <c r="H4" s="6" t="s">
        <v>274</v>
      </c>
      <c r="I4" s="4" t="s">
        <v>260</v>
      </c>
      <c r="J4" s="4" t="s">
        <v>269</v>
      </c>
      <c r="K4" s="4" t="s">
        <v>202</v>
      </c>
      <c r="L4" s="4" t="s">
        <v>270</v>
      </c>
      <c r="M4" s="4" t="s">
        <v>264</v>
      </c>
      <c r="N4" s="4"/>
    </row>
    <row r="5" spans="1:14" ht="12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2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2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39" customHeight="1">
      <c r="A8" s="1" t="s">
        <v>700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3"/>
    </row>
    <row r="9" spans="1:14" ht="12.75" customHeight="1">
      <c r="A9" s="3" t="s">
        <v>1</v>
      </c>
      <c r="B9" s="3" t="s">
        <v>2</v>
      </c>
      <c r="C9" s="3" t="s">
        <v>3</v>
      </c>
      <c r="D9" s="3" t="s">
        <v>4</v>
      </c>
      <c r="E9" s="3" t="s">
        <v>5</v>
      </c>
      <c r="F9" s="3" t="s">
        <v>6</v>
      </c>
      <c r="G9" s="3" t="s">
        <v>7</v>
      </c>
      <c r="H9" s="3" t="s">
        <v>8</v>
      </c>
      <c r="I9" s="3" t="s">
        <v>9</v>
      </c>
      <c r="J9" s="3" t="s">
        <v>10</v>
      </c>
      <c r="K9" s="3" t="s">
        <v>11</v>
      </c>
      <c r="L9" s="3" t="s">
        <v>12</v>
      </c>
      <c r="M9" s="3" t="s">
        <v>13</v>
      </c>
      <c r="N9" s="3"/>
    </row>
    <row r="10" spans="1:14" ht="159" customHeight="1">
      <c r="A10" s="4" t="s">
        <v>196</v>
      </c>
      <c r="B10" s="4" t="s">
        <v>93</v>
      </c>
      <c r="C10" s="4" t="s">
        <v>16</v>
      </c>
      <c r="D10" s="4" t="s">
        <v>701</v>
      </c>
      <c r="E10" s="4" t="s">
        <v>197</v>
      </c>
      <c r="F10" s="4" t="s">
        <v>198</v>
      </c>
      <c r="G10" s="4" t="s">
        <v>199</v>
      </c>
      <c r="H10" s="6" t="s">
        <v>97</v>
      </c>
      <c r="I10" s="4" t="s">
        <v>490</v>
      </c>
      <c r="J10" s="4" t="s">
        <v>201</v>
      </c>
      <c r="K10" s="4" t="s">
        <v>202</v>
      </c>
      <c r="L10" s="4" t="s">
        <v>203</v>
      </c>
      <c r="M10" s="4" t="s">
        <v>25</v>
      </c>
      <c r="N10" s="4"/>
    </row>
    <row r="11" spans="1:14" ht="12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2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2.7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39" customHeight="1">
      <c r="A14" s="1" t="s">
        <v>702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3"/>
    </row>
    <row r="15" spans="1:14" ht="12.75" customHeight="1">
      <c r="A15" s="3" t="s">
        <v>1</v>
      </c>
      <c r="B15" s="3" t="s">
        <v>2</v>
      </c>
      <c r="C15" s="3" t="s">
        <v>3</v>
      </c>
      <c r="D15" s="3" t="s">
        <v>4</v>
      </c>
      <c r="E15" s="3" t="s">
        <v>5</v>
      </c>
      <c r="F15" s="3" t="s">
        <v>6</v>
      </c>
      <c r="G15" s="3" t="s">
        <v>7</v>
      </c>
      <c r="H15" s="3" t="s">
        <v>8</v>
      </c>
      <c r="I15" s="3" t="s">
        <v>9</v>
      </c>
      <c r="J15" s="3" t="s">
        <v>10</v>
      </c>
      <c r="K15" s="3" t="s">
        <v>11</v>
      </c>
      <c r="L15" s="3" t="s">
        <v>12</v>
      </c>
      <c r="M15" s="3" t="s">
        <v>13</v>
      </c>
      <c r="N15" s="3"/>
    </row>
    <row r="16" spans="1:14" ht="159" customHeight="1">
      <c r="A16" s="4" t="s">
        <v>703</v>
      </c>
      <c r="B16" s="4" t="s">
        <v>15</v>
      </c>
      <c r="C16" s="4" t="s">
        <v>704</v>
      </c>
      <c r="D16" s="4" t="s">
        <v>705</v>
      </c>
      <c r="E16" s="4" t="s">
        <v>706</v>
      </c>
      <c r="F16" s="4" t="s">
        <v>707</v>
      </c>
      <c r="G16" s="4" t="s">
        <v>708</v>
      </c>
      <c r="H16" s="6" t="s">
        <v>709</v>
      </c>
      <c r="I16" s="4" t="s">
        <v>21</v>
      </c>
      <c r="J16" s="4" t="s">
        <v>710</v>
      </c>
      <c r="K16" s="4" t="s">
        <v>202</v>
      </c>
      <c r="L16" s="4" t="s">
        <v>711</v>
      </c>
      <c r="M16" s="4" t="s">
        <v>711</v>
      </c>
      <c r="N16" s="4"/>
    </row>
    <row r="17" spans="1:14" ht="12.7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2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2.7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39" customHeight="1">
      <c r="A20" s="1" t="s">
        <v>712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</row>
    <row r="21" spans="1:14" ht="12.75" customHeight="1">
      <c r="A21" s="3" t="s">
        <v>1</v>
      </c>
      <c r="B21" s="3" t="s">
        <v>2</v>
      </c>
      <c r="C21" s="3" t="s">
        <v>3</v>
      </c>
      <c r="D21" s="3" t="s">
        <v>4</v>
      </c>
      <c r="E21" s="3" t="s">
        <v>5</v>
      </c>
      <c r="F21" s="3" t="s">
        <v>6</v>
      </c>
      <c r="G21" s="3" t="s">
        <v>7</v>
      </c>
      <c r="H21" s="3" t="s">
        <v>8</v>
      </c>
      <c r="I21" s="3" t="s">
        <v>9</v>
      </c>
      <c r="J21" s="3" t="s">
        <v>10</v>
      </c>
      <c r="K21" s="3" t="s">
        <v>11</v>
      </c>
      <c r="L21" s="3" t="s">
        <v>12</v>
      </c>
      <c r="M21" s="3" t="s">
        <v>13</v>
      </c>
      <c r="N21" s="3"/>
    </row>
    <row r="22" spans="1:14" ht="120" customHeight="1">
      <c r="A22" s="4" t="s">
        <v>713</v>
      </c>
      <c r="B22" s="4" t="s">
        <v>714</v>
      </c>
      <c r="C22" s="4" t="s">
        <v>715</v>
      </c>
      <c r="D22" s="4" t="s">
        <v>716</v>
      </c>
      <c r="E22" s="4" t="s">
        <v>717</v>
      </c>
      <c r="F22" s="4" t="s">
        <v>323</v>
      </c>
      <c r="G22" s="4" t="s">
        <v>707</v>
      </c>
      <c r="H22" s="6" t="s">
        <v>718</v>
      </c>
      <c r="I22" s="4" t="s">
        <v>719</v>
      </c>
      <c r="J22" s="4" t="s">
        <v>720</v>
      </c>
      <c r="K22" s="4" t="s">
        <v>202</v>
      </c>
      <c r="L22" s="4" t="s">
        <v>721</v>
      </c>
      <c r="M22" s="4" t="s">
        <v>721</v>
      </c>
      <c r="N22" s="4"/>
    </row>
    <row r="23" spans="1:14" ht="12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</sheetData>
  <mergeCells count="4">
    <mergeCell ref="A1:M1"/>
    <mergeCell ref="A8:M8"/>
    <mergeCell ref="A14:M14"/>
    <mergeCell ref="A20:M20"/>
  </mergeCells>
  <hyperlinks>
    <hyperlink ref="H3" r:id="rId1" display="http://coastwatch.pfeg.noaa.gov/coastwatch/CWBrowser.jsp?get=gridData&amp;dataSet=TMYchla&amp;timePeriod="/>
    <hyperlink ref="H4" r:id="rId2" display="http://coastwatch.pfeg.noaa.gov/coastwatch/CWBrowser.jsp?get=gridData&amp;dataSet=TMOchla&amp;timePeriod="/>
    <hyperlink ref="H10" r:id="rId3" display="http://www.ndbc.noaa.gov/data/realtime2/46087.txt"/>
    <hyperlink ref="H16" r:id="rId4" display="http://bragg.oce.orst.edu/ORCoast/DownloadAsciiTotals/2008_03/Q1W.2008.03.06"/>
    <hyperlink ref="H22" r:id="rId5" display="http://agate.coas.oregonstate.edu/cgi-bin/nph-dods.cgi/archive_data/ocos/"/>
  </hyperlink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